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m 2026\Cac don vi\"/>
    </mc:Choice>
  </mc:AlternateContent>
  <xr:revisionPtr revIDLastSave="0" documentId="13_ncr:1_{0A6F88C6-5ECA-425C-BE5F-0392C3B5349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Kangatang" sheetId="52" state="hidden" r:id="rId1"/>
    <sheet name="PHỤ LỤC" sheetId="60" r:id="rId2"/>
    <sheet name="Bieu trinh TTTU" sheetId="56" state="hidden" r:id="rId3"/>
  </sheets>
  <definedNames>
    <definedName name="_xlnm.Print_Titles" localSheetId="2">'Bieu trinh TTTU'!$5:$6</definedName>
    <definedName name="_xlnm.Print_Titles" localSheetId="1">'PHỤ LỤC'!$5:$6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60" l="1"/>
  <c r="A20" i="60" s="1"/>
  <c r="A21" i="60" s="1"/>
  <c r="A22" i="60" s="1"/>
  <c r="A23" i="60" s="1"/>
  <c r="A24" i="60" s="1"/>
  <c r="A25" i="60" s="1"/>
  <c r="A26" i="60" s="1"/>
  <c r="A27" i="60" s="1"/>
  <c r="A28" i="60" s="1"/>
  <c r="A15" i="60"/>
  <c r="A16" i="60" s="1"/>
  <c r="A17" i="60" s="1"/>
  <c r="F46" i="56" l="1"/>
  <c r="E46" i="56"/>
  <c r="J44" i="56"/>
  <c r="F44" i="56"/>
  <c r="E44" i="56"/>
  <c r="F38" i="56"/>
  <c r="E38" i="56"/>
  <c r="F35" i="56"/>
  <c r="E35" i="56"/>
  <c r="J29" i="56"/>
  <c r="F29" i="56"/>
  <c r="E29" i="56"/>
  <c r="J21" i="56"/>
  <c r="F21" i="56"/>
  <c r="E21" i="56"/>
  <c r="J19" i="56"/>
  <c r="F19" i="56"/>
  <c r="E19" i="56"/>
  <c r="A12" i="56"/>
  <c r="A13" i="56" s="1"/>
  <c r="A14" i="56" s="1"/>
  <c r="A15" i="56" s="1"/>
  <c r="A16" i="56" s="1"/>
  <c r="A17" i="56" s="1"/>
  <c r="J10" i="56"/>
  <c r="F10" i="56"/>
  <c r="E10" i="56"/>
  <c r="J8" i="56"/>
  <c r="F8" i="56"/>
  <c r="E8" i="56"/>
  <c r="E18" i="56" l="1"/>
  <c r="F7" i="56"/>
  <c r="J18" i="56"/>
  <c r="E7" i="56"/>
  <c r="E49" i="56"/>
  <c r="J7" i="56"/>
  <c r="F18" i="56"/>
  <c r="F49" i="56" s="1"/>
  <c r="J49" i="56" l="1"/>
</calcChain>
</file>

<file path=xl/sharedStrings.xml><?xml version="1.0" encoding="utf-8"?>
<sst xmlns="http://schemas.openxmlformats.org/spreadsheetml/2006/main" count="329" uniqueCount="176">
  <si>
    <t>TT</t>
  </si>
  <si>
    <t>2 tháng</t>
  </si>
  <si>
    <t>5 ngày</t>
  </si>
  <si>
    <t>Chương trình đào tạo, bồi dưỡng</t>
  </si>
  <si>
    <t>Sở Nội vụ phối hợp với cơ sở đào tạo, bồi dưỡng ngoài tỉnh</t>
  </si>
  <si>
    <t>x</t>
  </si>
  <si>
    <t>Trường
Chính trị tỉnh</t>
  </si>
  <si>
    <t>04 tháng</t>
  </si>
  <si>
    <t>01 tháng</t>
  </si>
  <si>
    <t>02 tháng</t>
  </si>
  <si>
    <t>Lớp Trung cấp Lý luận chính trị khóa 104 (tập trung)</t>
  </si>
  <si>
    <t>Lớp Trung cấp Lý luận chính trị khóa 105 (tập trung)</t>
  </si>
  <si>
    <t>Lớp Trung cấp Lý luận chính trị khóa 106 (tập trung)</t>
  </si>
  <si>
    <t>06 tháng</t>
  </si>
  <si>
    <t>A</t>
  </si>
  <si>
    <t xml:space="preserve">Cán bộ, lãnh đạo cấp ủy cơ sở </t>
  </si>
  <si>
    <t>Cán bộ, công chức, viên chức thuộc diện Ban Thường vụ cấp huyện và tương đương quản lý</t>
  </si>
  <si>
    <t>1 tuần/lớp</t>
  </si>
  <si>
    <t>2 tuần/lớp</t>
  </si>
  <si>
    <t>B</t>
  </si>
  <si>
    <t>Cán bộ, công chức, viên chức cấp tỉnh, huyện, xã trên địa bàn tỉnh</t>
  </si>
  <si>
    <t>Lớp Trung cấp Lý luận chính trị khóa 107 (tập trung)</t>
  </si>
  <si>
    <t>Lớp Bồi dưỡng lãnh đạo, quản lý cấp phòng và tương đương</t>
  </si>
  <si>
    <t>Lớp Bồi dưỡng cán bộ cấp ủy cơ sở</t>
  </si>
  <si>
    <t>Lớp bồi dưỡng đối tượng IV (theo Quy định 164)</t>
  </si>
  <si>
    <t>I</t>
  </si>
  <si>
    <t>II</t>
  </si>
  <si>
    <t>Các lớp bồi dưỡng</t>
  </si>
  <si>
    <t>-</t>
  </si>
  <si>
    <t>Sở Nội vụ phối hợp với cơ sở đào tạo, bồi dưỡng trong hoặc ngoài tỉnh</t>
  </si>
  <si>
    <t>Cán bộ, công chức, viên chức huyện Đắk R'Lấp</t>
  </si>
  <si>
    <t>Cán bộ, công chức, viên chức huyện Cư Jút</t>
  </si>
  <si>
    <t>Lớp Trung cấp Lý luận chính trị khóa 108 (hệ không tập trung)</t>
  </si>
  <si>
    <t>Lớp Trung cấp Lý luận chính trị khóa 110 (tập trung)</t>
  </si>
  <si>
    <t>Lớp Trung cấp Lý luận chính trị khóa 111 (tập trung)</t>
  </si>
  <si>
    <t>Lớp Trung cấp Lý luận chính trị khóa 112 (tập trung)</t>
  </si>
  <si>
    <t>12 tháng</t>
  </si>
  <si>
    <t>Cán bộ, công chức làm công tác tôn giáo</t>
  </si>
  <si>
    <t>Số lớp</t>
  </si>
  <si>
    <t>Số học viên</t>
  </si>
  <si>
    <t>Thời gian học</t>
  </si>
  <si>
    <t>Bồi dưỡng, nâng cao năng lực cho CBCC, VC làm công tác truyền thông</t>
  </si>
  <si>
    <t>Lớp Trung cấp Lý luận chính trị khóa 113 (tập trung)</t>
  </si>
  <si>
    <t>Cán bộ, công chức, viên chức huyện Krông Nô</t>
  </si>
  <si>
    <t>Chương trình bồi dưỡng cán bộ nữ, cán bộ trẻ, cán bộ người dân tộc thiểu số thuộc diện BTV Tỉnh ủy quản lý</t>
  </si>
  <si>
    <t>Lớp Trung cấp Lý luận chính trị khóa 103 (tập trung)</t>
  </si>
  <si>
    <t xml:space="preserve"> Địa điểm tổ chức</t>
  </si>
  <si>
    <t xml:space="preserve">Trường Chính trị tỉnh </t>
  </si>
  <si>
    <t>Trung tâm chính trị huyện Đắk R'lấp</t>
  </si>
  <si>
    <t xml:space="preserve"> Trung tâm chính trị huyện Cư Jút</t>
  </si>
  <si>
    <t xml:space="preserve"> Trường Chính trị tỉnh</t>
  </si>
  <si>
    <t xml:space="preserve"> Trường 
Chính trị tỉnh</t>
  </si>
  <si>
    <t>Ban Tổ chức Tỉnh ủy phê duyệt danh sách</t>
  </si>
  <si>
    <t xml:space="preserve">Trường Chính trị </t>
  </si>
  <si>
    <t>Ban Tổ chức Tỉnh ủy phối hợp với cơ sở đào tạo, bồi dưỡng ngoài tỉnh</t>
  </si>
  <si>
    <t xml:space="preserve">Lớp bồi dưỡng nghiệp vụ đối với cán bộ, công chức cấp xã làm công tác tín ngưỡng, tôn giáo </t>
  </si>
  <si>
    <t>Lớp Trung cấp Lý luận chính trị khóa 114 (hệ không tập trung)</t>
  </si>
  <si>
    <t xml:space="preserve">Ban Tổ chức Tỉnh ủy phê duyệt danh sách; Trường Chính trị tỉnh  quản lý, đào tạo.    </t>
  </si>
  <si>
    <t xml:space="preserve">Ban Tổ chức Tỉnh ủy phê duyệt danh sách; Trường Chính trị tỉnh  quản lý, đào tạo.         </t>
  </si>
  <si>
    <t>Lớp Trung cấp Lý luận chính trị khóa 109 (hệ tập trung)</t>
  </si>
  <si>
    <t>Trung tâm chính trị huyện Krông Nô</t>
  </si>
  <si>
    <t xml:space="preserve">Sở Nội vụ phê duyệt danh sách; Trường Chính trị tỉnh  quản lý, bồi dưỡng.    </t>
  </si>
  <si>
    <t>Trường Chính trị tỉnh</t>
  </si>
  <si>
    <t>Kinh phí  huyện Krông Nô thỏa thuận Hợp đồng với Trường Chính trị</t>
  </si>
  <si>
    <t>Nguồn kinh phí</t>
  </si>
  <si>
    <t>Kinh phí huyện Cư Jút đã thỏa thuận Hợp đồng với Trường Chính trị</t>
  </si>
  <si>
    <t>C</t>
  </si>
  <si>
    <t>Sở Nông nghiệp và Phát triển nông thôn phối hợp với Trường Chính sách công và Phát triển nông thôn</t>
  </si>
  <si>
    <t>Bồi dưỡng kiến thức pháp luật và nghiệp vụ cho người giám định tư pháp  trong lĩnh vực nông nghiệp và phát triển nông thôn</t>
  </si>
  <si>
    <t>D</t>
  </si>
  <si>
    <t>Các lớp do Sở Thông tin và Truyền thông thực hiện</t>
  </si>
  <si>
    <t>Bồi dưỡng, tập huấn về công tác chuyển đổi số cho cán bộ chuyên trách về chuyển đổi số trên địa bàn tỉnh</t>
  </si>
  <si>
    <t>Tập huấn an toàn, an ninh thông tin trong thời đại công nghệ số, diễn tập thực chiến an toàn thông tin mạng</t>
  </si>
  <si>
    <t>Sở Thông tin và truyền thông phối hợp với cơ sở đào tạo, bồi dưỡng trong hoặc ngoài tỉnh</t>
  </si>
  <si>
    <t xml:space="preserve">Cán bộ chuyên trách CNTT các sở, ban, ngành cấp tỉnh, huyện, thành phố </t>
  </si>
  <si>
    <t>Mở tại tỉnh</t>
  </si>
  <si>
    <t xml:space="preserve"> Đơn vị quản lý; đơn vị đào tạo, bồi dưỡng</t>
  </si>
  <si>
    <t>Dự toán
kinh phí</t>
  </si>
  <si>
    <t>Bồi dưỡng kỹ năng, nghiệp vụ lãnh đạo, quản lý doanh nghiệp</t>
  </si>
  <si>
    <t>Chủ tịch kiêm Giám đốc và chức danh quy hoạch Chủ tịch, Giám đốc các Công ty thuộc UBND tỉnh</t>
  </si>
  <si>
    <t>Thành phố Gia Nghĩa</t>
  </si>
  <si>
    <t xml:space="preserve">Bồi dưỡng kỹ năng nghiệp vụ về cộng đồng SEAN và kỹ năng chuyên sâu về kinh tế tập thể; chương trình Hội nhập kinh tế quốc tế; ứng dụng công nghệ sinh học phục vụ phát triển bền vững đất nước; ứng phó với biến đổi khí hậu và giảm nhẹ thiên tai </t>
  </si>
  <si>
    <t>Ghi chú</t>
  </si>
  <si>
    <t>Kinh phí huyện Đắk R'Lấp đã thỏa thuận Hợp đồng với Trường Chính trị</t>
  </si>
  <si>
    <t>Các lớp chuyển tiếp 2023-2024 do Trường Chính trị thực hiện</t>
  </si>
  <si>
    <t>Cao cấp Lý luận chính trị</t>
  </si>
  <si>
    <t>Cán bộ, công chức, viên chức theo Điều 6, Chương II của Quy định số 57-QĐi/TW, ngày 08/02/2022 của Ban Bí thư</t>
  </si>
  <si>
    <t xml:space="preserve">Lớp Cao cấp Lý luận chính trị khóa K73B.11 </t>
  </si>
  <si>
    <t xml:space="preserve">- Ban Tổ chức Tỉnh ủy phê duyệt danh sách; Trường Chính trị tỉnh phối hợp  Học viện Chính trị khu vực III quản lý.             
- Đơn vị đào tạo: Học viện Chính trị khu vực III </t>
  </si>
  <si>
    <t xml:space="preserve">Trung cấp lý luận chính trị </t>
  </si>
  <si>
    <t>Ngân sách cấp tỉnh</t>
  </si>
  <si>
    <t xml:space="preserve">Lớp Cao cấp Lý luận chính trị K73B.12 </t>
  </si>
  <si>
    <t xml:space="preserve">Trung cấp Lý luận chính trị </t>
  </si>
  <si>
    <t>Công chức, viên chức ngành y tế</t>
  </si>
  <si>
    <t xml:space="preserve">Cán  bộ, công chức, viên chức theo Điều 5, Chương II của Quy định số 57-QĐi/TW, ngày 08/02/2022 của Ban Bí thư </t>
  </si>
  <si>
    <t xml:space="preserve">Ngân sách cấp tỉnh </t>
  </si>
  <si>
    <t xml:space="preserve"> - Ban Tổ chức Tỉnh ủy phê duyệt danh sách; Trường Chính trị tỉnh phối hợp  Trung tâm Chính trị huyện Krông Nô quản lý.
- Đơn vị đào tạo: Trường Chính trị tỉnh</t>
  </si>
  <si>
    <t>Kinh phí Sở Y tế thỏa thuận Hợp đồng với Trường Chính trị</t>
  </si>
  <si>
    <t>Các lớp bồi dưỡng do Ban Tổ chức Tỉnh ủy thực hiện</t>
  </si>
  <si>
    <t>Cán bộ tạo nguồn theo Đề án 03-ĐA/TU ngày 19/8/2021 của Tỉnh ủy Đắk Nông</t>
  </si>
  <si>
    <t>Cán bộ sau quy hoạch, cán bộ thuộc diện Ban Thường vụ Tỉnh ủy Đắk Nông quản lý</t>
  </si>
  <si>
    <t>Các lớp bồi dưỡng do Sở Nội vụ tổ chức</t>
  </si>
  <si>
    <t>E</t>
  </si>
  <si>
    <t>Lớp do Sở Nông nghiệp và Phát triển nông thôn thực hiện</t>
  </si>
  <si>
    <t>Công chức, viên chức phụ trách các lĩnh vực: Thủy lợi và Phòng, chống thiên tai; Lâm nghiệp; Trồng trọt và Bảo vệ thực vật</t>
  </si>
  <si>
    <t>F</t>
  </si>
  <si>
    <t>Các lớp tổ chức năm 2024 do Trường Chính trị thực hiện</t>
  </si>
  <si>
    <t>Trưởng, Phó Trưởng phòng, ban và tương đương có hệ số lương từ 3,0 trở lên</t>
  </si>
  <si>
    <t>Lớp bồi dưỡng QLNN chương trình chuyên viên chính và tương đương</t>
  </si>
  <si>
    <t>Lớp bồi dưỡng QLNN Chương trình chuyên viên và tương đương</t>
  </si>
  <si>
    <t>Công chức, viên chức cấp tỉnh, huyện</t>
  </si>
  <si>
    <t xml:space="preserve">Trưởng, Phó Trưởng phòng, ban cấp tỉnh, huyện và quy hoạch cho các chức danh trên. </t>
  </si>
  <si>
    <t>Chương trình bồi dưỡng về Quản trị An ninh và Quản trị An ninh phi truyền thông</t>
  </si>
  <si>
    <t>Theo Đề án số 1847/QĐ-TTg
 ngày 31/12/2018 của Thủ tướng Chính phủ; Quyết định số 1205/QĐ-UBND ngày 19/7/2022 của UBND tỉnh</t>
  </si>
  <si>
    <t>Bồi dưỡng về Văn hóa công vụ và quy tắc ứng xử, đạo đức công vụ, phòng chống tham nhũng của cán bộ, công chức, viên chức</t>
  </si>
  <si>
    <t>Kế hoạch số 127/KH-UBND ngày 07/3/2023 của UBND tỉnh; Kế hoạch số 452/KH-UBND ngày 17/7/2023 của UBND tỉnh</t>
  </si>
  <si>
    <t>Tổng cộng: A + B + C  + D + E + F</t>
  </si>
  <si>
    <t xml:space="preserve">Đối tượng </t>
  </si>
  <si>
    <t>Lớp Trung cấp Lý luận chính trị khóa 95 (hệ không tập trung)</t>
  </si>
  <si>
    <t>Lớp Trung cấp Lý luận chính trị khóa 101 (hệ không tập trung)</t>
  </si>
  <si>
    <t>- Ban Tổ chức Tỉnh ủy phê duyệt danh sách; Trường Chính trị tỉnh phối hợp  Trung tâm Chính trị huyện Cư Jut quản lý. 
- Đơn vị đào tạo: Trường Chính trị</t>
  </si>
  <si>
    <t xml:space="preserve">- Ban Tổ chức Tỉnh ủy phê duyệt danh sách; Trường Chính trị tỉnh phối hợp  Trung tâm Chính trị huyện Đắk R'lấp quản lý. 
- Đơn vị đào tạo: Trường Chính trị </t>
  </si>
  <si>
    <t xml:space="preserve">NS cấp tỉnh bố trí cho Trường Chính trị hàng năm và thu từ học viên (thu hộ học phí theo quy định của Học viện) </t>
  </si>
  <si>
    <t>Ban Tổ chức Tỉnh ủy phê duyệt danh sách; Trường Chính trị tỉnh  quản lý, đào tạo</t>
  </si>
  <si>
    <t>Cán  bộ, công chức, viên chức theo Điều 5, Chương II của Quy định số 57-QĐi/TW, ngày 08/02/2022 của Ban Bí thư</t>
  </si>
  <si>
    <t>Trường 
Chính trị tỉnh</t>
  </si>
  <si>
    <t xml:space="preserve">Ban Tổ chức Tỉnh ủy phê duyệt danh sách; Trường Chính trị tỉnh  quản lý, đào tạo.  </t>
  </si>
  <si>
    <t xml:space="preserve">Cán bộ, công chức, viên chức theo Điều 5, Chương II của Quy định số 57-QĐi/TW, ngày 08/02/2022 của Ban Bí thư </t>
  </si>
  <si>
    <t xml:space="preserve">- Ban Tổ chức Tỉnh ủy phê duyệt danh sách; Trường Chính phối hợp  Học viện Chính trị khu vực III quản lý.
- Đơn vị đào tạo: Học viện Chính trị khu vực III </t>
  </si>
  <si>
    <t>Theo Kế hoạch số 435/KH-UBND
 ngày 06/7/2023 của UBND tỉnh</t>
  </si>
  <si>
    <r>
      <rPr>
        <sz val="14"/>
        <rFont val="Times New Roman"/>
        <family val="1"/>
      </rPr>
      <t>TỈNH ỦY ĐẮK NÔNG</t>
    </r>
    <r>
      <rPr>
        <b/>
        <sz val="14"/>
        <rFont val="Times New Roman"/>
        <family val="1"/>
      </rPr>
      <t xml:space="preserve">
BAN CÁN SỰ ĐẢNG UBND TỈNH
</t>
    </r>
    <r>
      <rPr>
        <sz val="14"/>
        <rFont val="Times New Roman"/>
        <family val="1"/>
      </rPr>
      <t>*</t>
    </r>
  </si>
  <si>
    <t>ĐẢNG CỘNG SẢN VIỆT NAM</t>
  </si>
  <si>
    <t>05 ngày</t>
  </si>
  <si>
    <r>
      <t xml:space="preserve">PHỤ LỤC CÁC LỚP ĐÀO TẠO, BỒI DƯỠNG CÁN BỘ, CÔNG CHỨC, VIÊN CHỨC TỈNH ĐẮK NÔNG NĂM 2024
</t>
    </r>
    <r>
      <rPr>
        <i/>
        <sz val="14"/>
        <rFont val="Times New Roman"/>
        <family val="1"/>
      </rPr>
      <t>(Kèm theo Tờ trình số:             -TTr/BCSĐ ngày    /    /2023 của Ban cán sự Đảng UBND tỉnh)</t>
    </r>
  </si>
  <si>
    <t>Bồi dưỡng, cập nhật kiến thức, kỹ năng chuyên ngành, vị trí việc làm</t>
  </si>
  <si>
    <t>Bồi dưỡng nâng cao năng lực lãnh đạo điều hành và quản lý cho cán bộ, công chức trong mô hình chính quyền 2 cấp</t>
  </si>
  <si>
    <t>Lớp Bồi dưỡng Quản trị chiến lược công nghệ, hệ thống đổi mới sáng tạo quốc gia, kinh tế số, và ứng dụng AI trong quản lý công.</t>
  </si>
  <si>
    <t>CÁC LỚP BỒI DƯỠNG, TẬP HUẤN DO CÁC SỞ, BAN NGÀNH TỔ CHỨC</t>
  </si>
  <si>
    <t xml:space="preserve"> Đơn vị quản lý và đào tạo, bồi dưỡng</t>
  </si>
  <si>
    <t>Lớp bồi dưỡng kiến thức hội nhập quốc tế trong thời kỳ mới</t>
  </si>
  <si>
    <t>Ngân sách tỉnh</t>
  </si>
  <si>
    <t>ỦY BAN NHÂN DÂN</t>
  </si>
  <si>
    <t>Thời gian học (ngày)</t>
  </si>
  <si>
    <t>.</t>
  </si>
  <si>
    <t>ĐÀO TẠO ĐẠI HỌC VÀ SAU ĐẠI HỌC</t>
  </si>
  <si>
    <t>Ngành Y tế</t>
  </si>
  <si>
    <t>Nếu có đăng ký theo Nghị quyết số 12/2023/NQ-HĐND ngày 10/10/2023 của HĐND tỉnh Bình Thuận (cũ)</t>
  </si>
  <si>
    <t>Ngành Giáo dục và các chuyên ngành khác</t>
  </si>
  <si>
    <t>Nếu có đăng ký theo Nghị quyết số 13/2023/NQ-HĐND 
của HĐND
 tỉnh Bình Thuận (cũ)</t>
  </si>
  <si>
    <t xml:space="preserve">Sở Dân tộc và Tôn giáo phối hợp các cơ sở đào tạo, bồi dưỡng trong và ngoài tỉnh </t>
  </si>
  <si>
    <t>Lớp tập huấn nâng cao chất lượng nguồn nhân lực của các cơ quan báo chí, đáp ứng yêu cầu hiện đại báo chí trong tình hình mới</t>
  </si>
  <si>
    <t>Sở Văn hóa, Thể thao và Du lịch phối hợp các cơ sở đào tạo, bồi dưỡng trong và ngoài tỉnh</t>
  </si>
  <si>
    <t>Theo Chỉ thị số 07/CT-TTg ngày 21/3/2023 của TTg Chính phủ</t>
  </si>
  <si>
    <t>Sở Nội vụ phối hợp với cơ sở đào tạo, bồi dưỡng trong tỉnh và  ngoài tỉnh</t>
  </si>
  <si>
    <t>03 ngày</t>
  </si>
  <si>
    <t xml:space="preserve">Lớp bồi dưỡng kiến thức về trí tuệ nhân tạo (AI) và chuyển đổi số </t>
  </si>
  <si>
    <t xml:space="preserve">Lớp bồi dưỡng kiến thức về định vị, xây dựng thương hiệu sản phẩm trong khai thác và phát triển du lịch  </t>
  </si>
  <si>
    <t>Trường Chính trị tỉnh Lâm Đồng, Sở Khoa học và Công nghệ, Sở Nội vụ</t>
  </si>
  <si>
    <t>Lớp Bồi dưỡng Phát triển khoa học, công nghệ số, đổi mới sáng tạo và chuyển đổi số gắn với vận hành chính quyền địa phương 02 cấp hiện nay.</t>
  </si>
  <si>
    <t>Lớp bồi dưỡng nghiệp vụ về giá đất cho công chức, viên chức phụ trách lĩnh vực quản lý đất đai</t>
  </si>
  <si>
    <t>Cán bộ, công chức, viên chức trên địa bàn xã</t>
  </si>
  <si>
    <t>Viên chức ngành y tế trên địa bàn xã</t>
  </si>
  <si>
    <t>Nếu có đăng ký theo Nghị quyết số 16/2023/NQ
-HĐND của HĐND
 tỉnh Bình Thuận (cũ)</t>
  </si>
  <si>
    <t>Lớp bồi dưỡng nghiệp vụ đối với Phó Chủ tịch UBND cấp xã và Trưởng, Phó Phòng Văn hóa - Xã hội hoặc công chức làm công tác tôn giáo (01 người)</t>
  </si>
  <si>
    <t>Cán bộ, công chức phòng Văn hóa - Xã hội xã</t>
  </si>
  <si>
    <t xml:space="preserve">Lớp nâng cao kiến thức về công tác QLNN các lĩnh vực Báo chí Xuất bản </t>
  </si>
  <si>
    <t>CBCC Phòng Văn hóa - Xã hội xã</t>
  </si>
  <si>
    <t>Bồi dưỡng kỹ năng giao tiếp công vụ và phục vụ người dân, doanh nghiệp phát triển bền vững cho địa phương</t>
  </si>
  <si>
    <t xml:space="preserve">Lớp bồi dưỡng kiến thức về trí tuệ nhân tạo (AI) và chuyển đổi số cho cán bộ, công chức lãnh đạo, quản lý cấp xã </t>
  </si>
  <si>
    <t>Cán bộ, công chức lãnh đạo, quản lý xã</t>
  </si>
  <si>
    <t xml:space="preserve">Cán bộ, công chức tham mưu chuyển đổi số xã </t>
  </si>
  <si>
    <t>XÃ QUẢNG SƠN</t>
  </si>
  <si>
    <r>
      <t xml:space="preserve">PHỤ LỤC THAM GIA CÁC LỚP ĐÀO TẠO, BỒI DƯỠNG CÁN BỘ, CÔNG CHỨC, VIÊN CHỨC NĂM 2026
</t>
    </r>
    <r>
      <rPr>
        <i/>
        <sz val="14"/>
        <rFont val="Times New Roman"/>
        <family val="1"/>
      </rPr>
      <t>(Kèm theo Kế hoạch số               /KH-UBND ngày      /02/2026 của UBND xã Quảng Sơn)</t>
    </r>
  </si>
  <si>
    <t>Đào tạo theo Nghị quyết số 12/2023/NQ-HĐND ngày 10/10/2023 của Hội đồng nhân dân tỉnh Bình Thuận (cũ)</t>
  </si>
  <si>
    <t>Tham gia đào tạo sau đại học các chuyên ngành tại Nghị quyết số 16/2023/NQ-HĐND của Hội đồng nhân dân tỉnh Bình Thuận (cũ)</t>
  </si>
  <si>
    <t>Tham gia đào tạo sau đại học các chuyên ngành tại Nghị quyết số 13/2023/NQ-HĐND của Hội đồng nhân dân tỉnh Bình Thuận (cũ)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</si>
</sst>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rgb="FF0070C0"/>
      <name val="Times New Roman"/>
      <family val="1"/>
    </font>
    <font>
      <sz val="13"/>
      <color rgb="FFFF0000"/>
      <name val="Times New Roman"/>
      <family val="1"/>
    </font>
    <font>
      <sz val="12"/>
      <color theme="1"/>
      <name val="Times New Roman"/>
      <family val="1"/>
    </font>
    <font>
      <b/>
      <sz val="15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133">
    <xf numFmtId="0" fontId="0" fillId="0" borderId="0" xfId="0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3" fillId="0" borderId="0" xfId="0" applyFo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quotePrefix="1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0" borderId="0" xfId="0" applyFont="1" applyAlignment="1"/>
    <xf numFmtId="164" fontId="12" fillId="0" borderId="1" xfId="1" applyNumberFormat="1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quotePrefix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right" vertical="center" wrapText="1"/>
    </xf>
    <xf numFmtId="3" fontId="12" fillId="0" borderId="1" xfId="0" quotePrefix="1" applyNumberFormat="1" applyFont="1" applyBorder="1" applyAlignment="1">
      <alignment vertical="center" wrapText="1"/>
    </xf>
    <xf numFmtId="49" fontId="13" fillId="0" borderId="1" xfId="0" quotePrefix="1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/>
    <xf numFmtId="0" fontId="8" fillId="0" borderId="1" xfId="0" applyFont="1" applyBorder="1" applyAlignment="1"/>
    <xf numFmtId="0" fontId="10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>
      <alignment vertical="top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4" fillId="0" borderId="0" xfId="0" applyNumberFormat="1" applyFont="1" applyAlignment="1"/>
    <xf numFmtId="3" fontId="3" fillId="0" borderId="0" xfId="0" applyNumberFormat="1" applyFont="1">
      <alignment vertical="top"/>
    </xf>
    <xf numFmtId="0" fontId="4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/>
    <xf numFmtId="0" fontId="9" fillId="0" borderId="0" xfId="0" applyFont="1" applyAlignment="1"/>
    <xf numFmtId="164" fontId="9" fillId="0" borderId="0" xfId="0" applyNumberFormat="1" applyFont="1" applyAlignment="1"/>
    <xf numFmtId="164" fontId="14" fillId="0" borderId="1" xfId="1" applyNumberFormat="1" applyFont="1" applyFill="1" applyBorder="1" applyAlignment="1">
      <alignment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7" fillId="0" borderId="0" xfId="0" applyFont="1" applyAlignment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0" fillId="0" borderId="1" xfId="0" quotePrefix="1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left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49" fontId="21" fillId="0" borderId="1" xfId="0" quotePrefix="1" applyNumberFormat="1" applyFont="1" applyBorder="1" applyAlignment="1">
      <alignment horizontal="left" vertical="center" wrapText="1"/>
    </xf>
    <xf numFmtId="49" fontId="7" fillId="0" borderId="1" xfId="0" quotePrefix="1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1176617</xdr:colOff>
      <xdr:row>2</xdr:row>
      <xdr:rowOff>721656</xdr:rowOff>
    </xdr:from>
    <xdr:to>
      <xdr:col>6</xdr:col>
      <xdr:colOff>44824</xdr:colOff>
      <xdr:row>2</xdr:row>
      <xdr:rowOff>721656</xdr:rowOff>
    </xdr:to>
    <xdr:cxnSp macro="">
      <xdr:nvCxnSpPr>
        <xdr:cNvPr id="5" name="Đường nối Thẳng 4">
          <a:extLst>
            <a:ext uri="{FF2B5EF4-FFF2-40B4-BE49-F238E27FC236}">
              <a16:creationId xmlns:a16="http://schemas.microsoft.com/office/drawing/2014/main" id="{BB9A9A13-0C1F-8FD2-92CA-B6D6F0F5EBCA}"/>
            </a:ext>
          </a:extLst>
        </xdr:cNvPr>
        <xdr:cNvCxnSpPr/>
      </xdr:nvCxnSpPr>
      <xdr:spPr>
        <a:xfrm>
          <a:off x="4224617" y="1187821"/>
          <a:ext cx="18444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970425</xdr:colOff>
      <xdr:row>1</xdr:row>
      <xdr:rowOff>207065</xdr:rowOff>
    </xdr:from>
    <xdr:to>
      <xdr:col>1</xdr:col>
      <xdr:colOff>1557130</xdr:colOff>
      <xdr:row>1</xdr:row>
      <xdr:rowOff>211352</xdr:rowOff>
    </xdr:to>
    <xdr:cxnSp macro="">
      <xdr:nvCxnSpPr>
        <xdr:cNvPr id="2" name="Đường nối Thẳng 4">
          <a:extLst>
            <a:ext uri="{FF2B5EF4-FFF2-40B4-BE49-F238E27FC236}">
              <a16:creationId xmlns:a16="http://schemas.microsoft.com/office/drawing/2014/main" id="{AA6E7544-C0B0-488D-9F57-1ADC8BB88E6C}"/>
            </a:ext>
          </a:extLst>
        </xdr:cNvPr>
        <xdr:cNvCxnSpPr/>
      </xdr:nvCxnSpPr>
      <xdr:spPr>
        <a:xfrm flipV="1">
          <a:off x="1359708" y="447261"/>
          <a:ext cx="586705" cy="42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132101</xdr:colOff>
      <xdr:row>1</xdr:row>
      <xdr:rowOff>264123</xdr:rowOff>
    </xdr:from>
    <xdr:to>
      <xdr:col>9</xdr:col>
      <xdr:colOff>533400</xdr:colOff>
      <xdr:row>1</xdr:row>
      <xdr:rowOff>276225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227976" y="264123"/>
          <a:ext cx="2392024" cy="121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workbookViewId="0"/>
  </sheetViews>
  <sheetFormatPr defaultRowHeight="13.2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abSelected="1" topLeftCell="A10" zoomScale="115" zoomScaleNormal="115" workbookViewId="0">
      <selection activeCell="B11" sqref="B11"/>
    </sheetView>
  </sheetViews>
  <sheetFormatPr defaultColWidth="9.109375" defaultRowHeight="15.6" x14ac:dyDescent="0.3"/>
  <cols>
    <col min="1" max="1" width="5.88671875" style="88" customWidth="1"/>
    <col min="2" max="2" width="39.109375" style="89" customWidth="1"/>
    <col min="3" max="3" width="19" style="90" customWidth="1"/>
    <col min="4" max="4" width="7.5546875" style="90" customWidth="1"/>
    <col min="5" max="5" width="6.44140625" style="90" customWidth="1"/>
    <col min="6" max="6" width="10.44140625" style="90" customWidth="1"/>
    <col min="7" max="7" width="10.88671875" style="90" customWidth="1"/>
    <col min="8" max="8" width="6.44140625" style="90" hidden="1" customWidth="1"/>
    <col min="9" max="9" width="18" style="90" customWidth="1"/>
    <col min="10" max="10" width="10.77734375" style="90" customWidth="1"/>
    <col min="11" max="11" width="22.77734375" style="90" customWidth="1"/>
    <col min="12" max="12" width="19.21875" style="6" bestFit="1" customWidth="1"/>
    <col min="13" max="15" width="16" style="6" customWidth="1"/>
    <col min="16" max="16384" width="9.109375" style="6"/>
  </cols>
  <sheetData>
    <row r="1" spans="1:11" ht="18.75" customHeight="1" x14ac:dyDescent="0.3">
      <c r="B1" s="92" t="s">
        <v>141</v>
      </c>
    </row>
    <row r="2" spans="1:11" ht="18" customHeight="1" x14ac:dyDescent="0.3">
      <c r="B2" s="92" t="s">
        <v>171</v>
      </c>
    </row>
    <row r="3" spans="1:11" ht="69.75" customHeight="1" x14ac:dyDescent="0.3">
      <c r="A3" s="117" t="s">
        <v>172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4.25" customHeight="1" x14ac:dyDescent="0.3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s="87" customFormat="1" ht="31.5" customHeight="1" x14ac:dyDescent="0.3">
      <c r="A5" s="118" t="s">
        <v>0</v>
      </c>
      <c r="B5" s="118" t="s">
        <v>3</v>
      </c>
      <c r="C5" s="118" t="s">
        <v>117</v>
      </c>
      <c r="D5" s="118" t="s">
        <v>75</v>
      </c>
      <c r="E5" s="118" t="s">
        <v>38</v>
      </c>
      <c r="F5" s="118" t="s">
        <v>39</v>
      </c>
      <c r="G5" s="118" t="s">
        <v>142</v>
      </c>
      <c r="H5" s="118" t="s">
        <v>46</v>
      </c>
      <c r="I5" s="118" t="s">
        <v>138</v>
      </c>
      <c r="J5" s="118" t="s">
        <v>64</v>
      </c>
      <c r="K5" s="118" t="s">
        <v>82</v>
      </c>
    </row>
    <row r="6" spans="1:11" s="87" customFormat="1" ht="43.5" customHeight="1" x14ac:dyDescent="0.3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7" spans="1:11" s="87" customFormat="1" ht="29.25" customHeight="1" x14ac:dyDescent="0.3">
      <c r="A7" s="93" t="s">
        <v>14</v>
      </c>
      <c r="B7" s="94" t="s">
        <v>144</v>
      </c>
      <c r="C7" s="94"/>
      <c r="D7" s="94"/>
      <c r="E7" s="94"/>
      <c r="F7" s="94"/>
      <c r="G7" s="94"/>
      <c r="H7" s="94"/>
      <c r="I7" s="94"/>
      <c r="J7" s="94"/>
      <c r="K7" s="94"/>
    </row>
    <row r="8" spans="1:11" s="95" customFormat="1" ht="24" customHeight="1" x14ac:dyDescent="0.35">
      <c r="A8" s="93" t="s">
        <v>25</v>
      </c>
      <c r="B8" s="110" t="s">
        <v>145</v>
      </c>
      <c r="C8" s="110"/>
      <c r="D8" s="94"/>
      <c r="E8" s="94"/>
      <c r="F8" s="94"/>
      <c r="G8" s="94"/>
      <c r="H8" s="94"/>
      <c r="I8" s="94"/>
      <c r="J8" s="94"/>
      <c r="K8" s="94"/>
    </row>
    <row r="9" spans="1:11" s="95" customFormat="1" ht="147.75" customHeight="1" x14ac:dyDescent="0.35">
      <c r="A9" s="96">
        <v>1</v>
      </c>
      <c r="B9" s="91" t="s">
        <v>173</v>
      </c>
      <c r="C9" s="97" t="s">
        <v>161</v>
      </c>
      <c r="D9" s="98"/>
      <c r="E9" s="98"/>
      <c r="F9" s="99"/>
      <c r="G9" s="98"/>
      <c r="H9" s="98"/>
      <c r="I9" s="98"/>
      <c r="J9" s="97" t="s">
        <v>140</v>
      </c>
      <c r="K9" s="97" t="s">
        <v>146</v>
      </c>
    </row>
    <row r="10" spans="1:11" s="95" customFormat="1" ht="28.5" customHeight="1" x14ac:dyDescent="0.35">
      <c r="A10" s="93" t="s">
        <v>26</v>
      </c>
      <c r="B10" s="110" t="s">
        <v>147</v>
      </c>
      <c r="C10" s="110"/>
      <c r="D10" s="100"/>
      <c r="E10" s="100"/>
      <c r="F10" s="100"/>
      <c r="G10" s="100"/>
      <c r="H10" s="100"/>
      <c r="I10" s="100"/>
      <c r="J10" s="100"/>
      <c r="K10" s="100"/>
    </row>
    <row r="11" spans="1:11" s="95" customFormat="1" ht="132" customHeight="1" x14ac:dyDescent="0.35">
      <c r="A11" s="96">
        <v>1</v>
      </c>
      <c r="B11" s="91" t="s">
        <v>175</v>
      </c>
      <c r="C11" s="101" t="s">
        <v>160</v>
      </c>
      <c r="D11" s="102"/>
      <c r="E11" s="102"/>
      <c r="F11" s="102"/>
      <c r="G11" s="102"/>
      <c r="H11" s="102"/>
      <c r="I11" s="102"/>
      <c r="J11" s="97" t="s">
        <v>140</v>
      </c>
      <c r="K11" s="97" t="s">
        <v>148</v>
      </c>
    </row>
    <row r="12" spans="1:11" s="95" customFormat="1" ht="148.5" customHeight="1" x14ac:dyDescent="0.35">
      <c r="A12" s="96">
        <v>2</v>
      </c>
      <c r="B12" s="91" t="s">
        <v>174</v>
      </c>
      <c r="C12" s="101" t="s">
        <v>160</v>
      </c>
      <c r="D12" s="102"/>
      <c r="E12" s="102"/>
      <c r="F12" s="102"/>
      <c r="G12" s="102"/>
      <c r="H12" s="102"/>
      <c r="I12" s="102"/>
      <c r="J12" s="97" t="s">
        <v>140</v>
      </c>
      <c r="K12" s="97" t="s">
        <v>162</v>
      </c>
    </row>
    <row r="13" spans="1:11" s="95" customFormat="1" ht="32.25" customHeight="1" x14ac:dyDescent="0.35">
      <c r="A13" s="103" t="s">
        <v>19</v>
      </c>
      <c r="B13" s="113" t="s">
        <v>137</v>
      </c>
      <c r="C13" s="114"/>
      <c r="D13" s="114"/>
      <c r="E13" s="114"/>
      <c r="F13" s="114"/>
      <c r="G13" s="114"/>
      <c r="H13" s="114"/>
      <c r="I13" s="114"/>
      <c r="J13" s="114"/>
      <c r="K13" s="115"/>
    </row>
    <row r="14" spans="1:11" s="95" customFormat="1" ht="63" customHeight="1" x14ac:dyDescent="0.35">
      <c r="A14" s="97">
        <v>1</v>
      </c>
      <c r="B14" s="104" t="s">
        <v>55</v>
      </c>
      <c r="C14" s="105" t="s">
        <v>37</v>
      </c>
      <c r="D14" s="105" t="s">
        <v>5</v>
      </c>
      <c r="E14" s="106">
        <v>1</v>
      </c>
      <c r="F14" s="106">
        <v>1</v>
      </c>
      <c r="G14" s="105" t="s">
        <v>2</v>
      </c>
      <c r="H14" s="97"/>
      <c r="I14" s="111" t="s">
        <v>149</v>
      </c>
      <c r="J14" s="97" t="s">
        <v>140</v>
      </c>
      <c r="K14" s="105"/>
    </row>
    <row r="15" spans="1:11" s="95" customFormat="1" ht="103.5" customHeight="1" x14ac:dyDescent="0.35">
      <c r="A15" s="97">
        <f>1+A14</f>
        <v>2</v>
      </c>
      <c r="B15" s="104" t="s">
        <v>163</v>
      </c>
      <c r="C15" s="105" t="s">
        <v>164</v>
      </c>
      <c r="D15" s="105" t="s">
        <v>5</v>
      </c>
      <c r="E15" s="106">
        <v>1</v>
      </c>
      <c r="F15" s="106">
        <v>1</v>
      </c>
      <c r="G15" s="105" t="s">
        <v>2</v>
      </c>
      <c r="H15" s="97"/>
      <c r="I15" s="111"/>
      <c r="J15" s="97" t="s">
        <v>140</v>
      </c>
      <c r="K15" s="105"/>
    </row>
    <row r="16" spans="1:11" s="95" customFormat="1" ht="82.5" customHeight="1" x14ac:dyDescent="0.35">
      <c r="A16" s="97">
        <f t="shared" ref="A16:A28" si="0">1+A15</f>
        <v>3</v>
      </c>
      <c r="B16" s="104" t="s">
        <v>150</v>
      </c>
      <c r="C16" s="97" t="s">
        <v>160</v>
      </c>
      <c r="D16" s="105"/>
      <c r="E16" s="106">
        <v>1</v>
      </c>
      <c r="F16" s="106">
        <v>1</v>
      </c>
      <c r="G16" s="105">
        <v>3</v>
      </c>
      <c r="H16" s="97"/>
      <c r="I16" s="111" t="s">
        <v>151</v>
      </c>
      <c r="J16" s="97" t="s">
        <v>140</v>
      </c>
      <c r="K16" s="116" t="s">
        <v>152</v>
      </c>
    </row>
    <row r="17" spans="1:13" s="95" customFormat="1" ht="61.5" customHeight="1" x14ac:dyDescent="0.35">
      <c r="A17" s="97">
        <f t="shared" si="0"/>
        <v>4</v>
      </c>
      <c r="B17" s="104" t="s">
        <v>165</v>
      </c>
      <c r="C17" s="105" t="s">
        <v>166</v>
      </c>
      <c r="D17" s="105"/>
      <c r="E17" s="106">
        <v>1</v>
      </c>
      <c r="F17" s="106">
        <v>1</v>
      </c>
      <c r="G17" s="105">
        <v>3</v>
      </c>
      <c r="H17" s="97"/>
      <c r="I17" s="111"/>
      <c r="J17" s="97" t="s">
        <v>140</v>
      </c>
      <c r="K17" s="116"/>
    </row>
    <row r="18" spans="1:13" s="95" customFormat="1" ht="91.5" customHeight="1" x14ac:dyDescent="0.35">
      <c r="A18" s="97">
        <v>5</v>
      </c>
      <c r="B18" s="107" t="s">
        <v>167</v>
      </c>
      <c r="C18" s="97" t="s">
        <v>160</v>
      </c>
      <c r="D18" s="97" t="s">
        <v>5</v>
      </c>
      <c r="E18" s="101">
        <v>1</v>
      </c>
      <c r="F18" s="101">
        <v>1</v>
      </c>
      <c r="G18" s="105" t="s">
        <v>2</v>
      </c>
      <c r="H18" s="97"/>
      <c r="I18" s="111" t="s">
        <v>153</v>
      </c>
      <c r="J18" s="97" t="s">
        <v>140</v>
      </c>
      <c r="K18" s="105"/>
    </row>
    <row r="19" spans="1:13" s="95" customFormat="1" ht="85.5" customHeight="1" x14ac:dyDescent="0.35">
      <c r="A19" s="97">
        <f t="shared" si="0"/>
        <v>6</v>
      </c>
      <c r="B19" s="107" t="s">
        <v>114</v>
      </c>
      <c r="C19" s="97" t="s">
        <v>160</v>
      </c>
      <c r="D19" s="97" t="s">
        <v>5</v>
      </c>
      <c r="E19" s="101">
        <v>1</v>
      </c>
      <c r="F19" s="101">
        <v>1</v>
      </c>
      <c r="G19" s="105" t="s">
        <v>2</v>
      </c>
      <c r="H19" s="97"/>
      <c r="I19" s="111"/>
      <c r="J19" s="97" t="s">
        <v>140</v>
      </c>
      <c r="K19" s="105"/>
    </row>
    <row r="20" spans="1:13" s="95" customFormat="1" ht="54.75" customHeight="1" x14ac:dyDescent="0.35">
      <c r="A20" s="97">
        <f t="shared" si="0"/>
        <v>7</v>
      </c>
      <c r="B20" s="107" t="s">
        <v>134</v>
      </c>
      <c r="C20" s="97" t="s">
        <v>160</v>
      </c>
      <c r="D20" s="97" t="s">
        <v>5</v>
      </c>
      <c r="E20" s="101">
        <v>2</v>
      </c>
      <c r="F20" s="101">
        <v>2</v>
      </c>
      <c r="G20" s="105" t="s">
        <v>2</v>
      </c>
      <c r="H20" s="97"/>
      <c r="I20" s="111"/>
      <c r="J20" s="97" t="s">
        <v>140</v>
      </c>
      <c r="K20" s="105"/>
    </row>
    <row r="21" spans="1:13" s="95" customFormat="1" ht="80.25" customHeight="1" x14ac:dyDescent="0.35">
      <c r="A21" s="97">
        <f t="shared" si="0"/>
        <v>8</v>
      </c>
      <c r="B21" s="91" t="s">
        <v>168</v>
      </c>
      <c r="C21" s="97" t="s">
        <v>169</v>
      </c>
      <c r="D21" s="97" t="s">
        <v>5</v>
      </c>
      <c r="E21" s="101">
        <v>1</v>
      </c>
      <c r="F21" s="101">
        <v>1</v>
      </c>
      <c r="G21" s="105" t="s">
        <v>154</v>
      </c>
      <c r="H21" s="97"/>
      <c r="I21" s="111" t="s">
        <v>153</v>
      </c>
      <c r="J21" s="97" t="s">
        <v>140</v>
      </c>
      <c r="K21" s="105"/>
    </row>
    <row r="22" spans="1:13" s="95" customFormat="1" ht="67.5" customHeight="1" x14ac:dyDescent="0.35">
      <c r="A22" s="97">
        <f t="shared" si="0"/>
        <v>9</v>
      </c>
      <c r="B22" s="91" t="s">
        <v>155</v>
      </c>
      <c r="C22" s="97" t="s">
        <v>170</v>
      </c>
      <c r="D22" s="97" t="s">
        <v>5</v>
      </c>
      <c r="E22" s="101">
        <v>1</v>
      </c>
      <c r="F22" s="101">
        <v>1</v>
      </c>
      <c r="G22" s="105" t="s">
        <v>154</v>
      </c>
      <c r="H22" s="97"/>
      <c r="I22" s="111"/>
      <c r="J22" s="97" t="s">
        <v>140</v>
      </c>
      <c r="K22" s="105"/>
    </row>
    <row r="23" spans="1:13" s="95" customFormat="1" ht="101.25" customHeight="1" x14ac:dyDescent="0.35">
      <c r="A23" s="97">
        <f t="shared" si="0"/>
        <v>10</v>
      </c>
      <c r="B23" s="91" t="s">
        <v>156</v>
      </c>
      <c r="C23" s="97" t="s">
        <v>160</v>
      </c>
      <c r="D23" s="97" t="s">
        <v>5</v>
      </c>
      <c r="E23" s="101">
        <v>1</v>
      </c>
      <c r="F23" s="101">
        <v>1</v>
      </c>
      <c r="G23" s="105" t="s">
        <v>154</v>
      </c>
      <c r="H23" s="97"/>
      <c r="I23" s="111"/>
      <c r="J23" s="97" t="s">
        <v>140</v>
      </c>
      <c r="K23" s="105"/>
    </row>
    <row r="24" spans="1:13" s="95" customFormat="1" ht="67.5" customHeight="1" x14ac:dyDescent="0.35">
      <c r="A24" s="97">
        <f>1+A23</f>
        <v>11</v>
      </c>
      <c r="B24" s="91" t="s">
        <v>139</v>
      </c>
      <c r="C24" s="97" t="s">
        <v>160</v>
      </c>
      <c r="D24" s="97" t="s">
        <v>5</v>
      </c>
      <c r="E24" s="101">
        <v>1</v>
      </c>
      <c r="F24" s="101">
        <v>1</v>
      </c>
      <c r="G24" s="105" t="s">
        <v>154</v>
      </c>
      <c r="H24" s="97"/>
      <c r="I24" s="111"/>
      <c r="J24" s="97" t="s">
        <v>140</v>
      </c>
      <c r="K24" s="105"/>
    </row>
    <row r="25" spans="1:13" s="95" customFormat="1" ht="84.75" customHeight="1" x14ac:dyDescent="0.35">
      <c r="A25" s="97">
        <f t="shared" si="0"/>
        <v>12</v>
      </c>
      <c r="B25" s="108" t="s">
        <v>136</v>
      </c>
      <c r="C25" s="97" t="s">
        <v>160</v>
      </c>
      <c r="D25" s="101" t="s">
        <v>5</v>
      </c>
      <c r="E25" s="101">
        <v>1</v>
      </c>
      <c r="F25" s="101">
        <v>1</v>
      </c>
      <c r="G25" s="106" t="s">
        <v>2</v>
      </c>
      <c r="H25" s="97"/>
      <c r="I25" s="112" t="s">
        <v>157</v>
      </c>
      <c r="J25" s="97" t="s">
        <v>140</v>
      </c>
      <c r="K25" s="105"/>
    </row>
    <row r="26" spans="1:13" s="95" customFormat="1" ht="104.25" customHeight="1" x14ac:dyDescent="0.35">
      <c r="A26" s="97">
        <f t="shared" si="0"/>
        <v>13</v>
      </c>
      <c r="B26" s="108" t="s">
        <v>158</v>
      </c>
      <c r="C26" s="97" t="s">
        <v>160</v>
      </c>
      <c r="D26" s="101" t="s">
        <v>5</v>
      </c>
      <c r="E26" s="101">
        <v>1</v>
      </c>
      <c r="F26" s="101">
        <v>1</v>
      </c>
      <c r="G26" s="106" t="s">
        <v>2</v>
      </c>
      <c r="H26" s="97"/>
      <c r="I26" s="112"/>
      <c r="J26" s="97" t="s">
        <v>140</v>
      </c>
      <c r="K26" s="105"/>
      <c r="M26" s="95" t="s">
        <v>143</v>
      </c>
    </row>
    <row r="27" spans="1:13" s="95" customFormat="1" ht="67.5" customHeight="1" x14ac:dyDescent="0.35">
      <c r="A27" s="97">
        <f t="shared" si="0"/>
        <v>14</v>
      </c>
      <c r="B27" s="107" t="s">
        <v>159</v>
      </c>
      <c r="C27" s="97" t="s">
        <v>160</v>
      </c>
      <c r="D27" s="97" t="s">
        <v>5</v>
      </c>
      <c r="E27" s="101">
        <v>1</v>
      </c>
      <c r="F27" s="101">
        <v>1</v>
      </c>
      <c r="G27" s="105" t="s">
        <v>2</v>
      </c>
      <c r="H27" s="97"/>
      <c r="I27" s="111" t="s">
        <v>153</v>
      </c>
      <c r="J27" s="97" t="s">
        <v>140</v>
      </c>
      <c r="K27" s="105"/>
    </row>
    <row r="28" spans="1:13" s="95" customFormat="1" ht="87" customHeight="1" x14ac:dyDescent="0.35">
      <c r="A28" s="97">
        <f t="shared" si="0"/>
        <v>15</v>
      </c>
      <c r="B28" s="109" t="s">
        <v>135</v>
      </c>
      <c r="C28" s="97" t="s">
        <v>160</v>
      </c>
      <c r="D28" s="97" t="s">
        <v>5</v>
      </c>
      <c r="E28" s="101">
        <v>2</v>
      </c>
      <c r="F28" s="101">
        <v>2</v>
      </c>
      <c r="G28" s="105" t="s">
        <v>2</v>
      </c>
      <c r="H28" s="97"/>
      <c r="I28" s="111"/>
      <c r="J28" s="97" t="s">
        <v>140</v>
      </c>
      <c r="K28" s="105"/>
    </row>
  </sheetData>
  <mergeCells count="22"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B8:C8"/>
    <mergeCell ref="I21:I24"/>
    <mergeCell ref="I25:I26"/>
    <mergeCell ref="I27:I28"/>
    <mergeCell ref="I14:I15"/>
    <mergeCell ref="I16:I17"/>
    <mergeCell ref="B13:K13"/>
    <mergeCell ref="B10:C10"/>
    <mergeCell ref="K16:K17"/>
    <mergeCell ref="I18:I20"/>
  </mergeCells>
  <pageMargins left="0.39370078740157483" right="0.19685039370078741" top="0.59055118110236227" bottom="0.19685039370078741" header="0.19685039370078741" footer="0"/>
  <pageSetup paperSize="9" scale="95" orientation="landscape" r:id="rId1"/>
  <headerFooter>
    <oddHeader>&amp;C&amp;P/&amp;N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5"/>
  <sheetViews>
    <sheetView topLeftCell="C31" zoomScaleNormal="100" workbookViewId="0">
      <selection activeCell="J38" sqref="J38"/>
    </sheetView>
  </sheetViews>
  <sheetFormatPr defaultColWidth="9.109375" defaultRowHeight="15.6" x14ac:dyDescent="0.3"/>
  <cols>
    <col min="1" max="1" width="5" style="3" customWidth="1"/>
    <col min="2" max="2" width="21" style="1" customWidth="1"/>
    <col min="3" max="3" width="19.88671875" style="5" customWidth="1"/>
    <col min="4" max="4" width="7.5546875" style="4" customWidth="1"/>
    <col min="5" max="5" width="6.44140625" style="4" customWidth="1"/>
    <col min="6" max="6" width="7.21875" style="4" customWidth="1"/>
    <col min="7" max="7" width="9.21875" style="4" customWidth="1"/>
    <col min="8" max="8" width="11.88671875" style="4" customWidth="1"/>
    <col min="9" max="9" width="18" style="4" customWidth="1"/>
    <col min="10" max="10" width="18.44140625" style="4" customWidth="1"/>
    <col min="11" max="11" width="14.44140625" style="25" customWidth="1"/>
    <col min="12" max="12" width="14.21875" style="2" customWidth="1"/>
    <col min="13" max="13" width="9.109375" style="2"/>
    <col min="14" max="14" width="49.21875" style="2" customWidth="1"/>
    <col min="15" max="16384" width="9.109375" style="2"/>
  </cols>
  <sheetData>
    <row r="1" spans="1:14" ht="7.5" customHeight="1" x14ac:dyDescent="0.3"/>
    <row r="2" spans="1:14" s="9" customFormat="1" ht="56.25" customHeight="1" x14ac:dyDescent="0.35">
      <c r="A2" s="129" t="s">
        <v>130</v>
      </c>
      <c r="B2" s="129"/>
      <c r="C2" s="129"/>
      <c r="D2" s="8"/>
      <c r="E2" s="130" t="s">
        <v>131</v>
      </c>
      <c r="F2" s="131"/>
      <c r="G2" s="131"/>
      <c r="H2" s="131"/>
      <c r="I2" s="131"/>
      <c r="J2" s="131"/>
      <c r="K2" s="131"/>
    </row>
    <row r="3" spans="1:14" s="6" customFormat="1" ht="60.6" customHeight="1" x14ac:dyDescent="0.3">
      <c r="A3" s="117" t="s">
        <v>133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s="6" customFormat="1" ht="14.25" customHeight="1" x14ac:dyDescent="0.3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4" s="11" customFormat="1" ht="31.5" customHeight="1" x14ac:dyDescent="0.3">
      <c r="A5" s="132" t="s">
        <v>0</v>
      </c>
      <c r="B5" s="132" t="s">
        <v>3</v>
      </c>
      <c r="C5" s="132" t="s">
        <v>117</v>
      </c>
      <c r="D5" s="132" t="s">
        <v>75</v>
      </c>
      <c r="E5" s="132" t="s">
        <v>38</v>
      </c>
      <c r="F5" s="132" t="s">
        <v>39</v>
      </c>
      <c r="G5" s="132" t="s">
        <v>40</v>
      </c>
      <c r="H5" s="132" t="s">
        <v>46</v>
      </c>
      <c r="I5" s="132" t="s">
        <v>76</v>
      </c>
      <c r="J5" s="132" t="s">
        <v>77</v>
      </c>
      <c r="K5" s="132" t="s">
        <v>64</v>
      </c>
      <c r="L5" s="126" t="s">
        <v>82</v>
      </c>
    </row>
    <row r="6" spans="1:14" s="11" customFormat="1" ht="21" customHeight="1" x14ac:dyDescent="0.3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26"/>
      <c r="N6" s="59"/>
    </row>
    <row r="7" spans="1:14" s="11" customFormat="1" ht="36" customHeight="1" x14ac:dyDescent="0.3">
      <c r="A7" s="86" t="s">
        <v>14</v>
      </c>
      <c r="B7" s="120" t="s">
        <v>84</v>
      </c>
      <c r="C7" s="120"/>
      <c r="D7" s="86"/>
      <c r="E7" s="30">
        <f t="shared" ref="E7:F7" si="0">+E8+E10</f>
        <v>8</v>
      </c>
      <c r="F7" s="30">
        <f t="shared" si="0"/>
        <v>423</v>
      </c>
      <c r="G7" s="82"/>
      <c r="H7" s="82"/>
      <c r="I7" s="82"/>
      <c r="J7" s="30">
        <f>+J8+J10</f>
        <v>2289486425</v>
      </c>
      <c r="K7" s="82"/>
      <c r="L7" s="50"/>
      <c r="N7" s="59"/>
    </row>
    <row r="8" spans="1:14" s="77" customFormat="1" ht="24" customHeight="1" x14ac:dyDescent="0.3">
      <c r="A8" s="63" t="s">
        <v>25</v>
      </c>
      <c r="B8" s="123" t="s">
        <v>85</v>
      </c>
      <c r="C8" s="123"/>
      <c r="D8" s="63"/>
      <c r="E8" s="22">
        <f>SUM(E9:E9)</f>
        <v>1</v>
      </c>
      <c r="F8" s="22">
        <f>SUM(F9:F9)</f>
        <v>33</v>
      </c>
      <c r="G8" s="83"/>
      <c r="H8" s="83"/>
      <c r="I8" s="83"/>
      <c r="J8" s="75">
        <f>J9</f>
        <v>25000000</v>
      </c>
      <c r="K8" s="83"/>
      <c r="L8" s="76"/>
      <c r="N8" s="78"/>
    </row>
    <row r="9" spans="1:14" s="11" customFormat="1" ht="171" customHeight="1" x14ac:dyDescent="0.3">
      <c r="A9" s="81"/>
      <c r="B9" s="31" t="s">
        <v>87</v>
      </c>
      <c r="C9" s="81" t="s">
        <v>86</v>
      </c>
      <c r="D9" s="81" t="s">
        <v>5</v>
      </c>
      <c r="E9" s="14">
        <v>1</v>
      </c>
      <c r="F9" s="14">
        <v>33</v>
      </c>
      <c r="G9" s="81" t="s">
        <v>9</v>
      </c>
      <c r="H9" s="81" t="s">
        <v>47</v>
      </c>
      <c r="I9" s="80" t="s">
        <v>128</v>
      </c>
      <c r="J9" s="28">
        <v>25000000</v>
      </c>
      <c r="K9" s="81" t="s">
        <v>122</v>
      </c>
      <c r="L9" s="50"/>
    </row>
    <row r="10" spans="1:14" s="77" customFormat="1" ht="33" customHeight="1" x14ac:dyDescent="0.3">
      <c r="A10" s="63" t="s">
        <v>26</v>
      </c>
      <c r="B10" s="123" t="s">
        <v>89</v>
      </c>
      <c r="C10" s="123"/>
      <c r="D10" s="63"/>
      <c r="E10" s="22">
        <f>SUM(E11:E17)</f>
        <v>7</v>
      </c>
      <c r="F10" s="22">
        <f>SUM(F11:F17)</f>
        <v>390</v>
      </c>
      <c r="G10" s="83"/>
      <c r="H10" s="83"/>
      <c r="I10" s="83"/>
      <c r="J10" s="79">
        <f xml:space="preserve"> SUM(J11:J17)</f>
        <v>2264486425</v>
      </c>
      <c r="K10" s="83"/>
      <c r="L10" s="76"/>
    </row>
    <row r="11" spans="1:14" s="11" customFormat="1" ht="69" customHeight="1" x14ac:dyDescent="0.3">
      <c r="A11" s="34">
        <v>1</v>
      </c>
      <c r="B11" s="31" t="s">
        <v>45</v>
      </c>
      <c r="C11" s="121" t="s">
        <v>127</v>
      </c>
      <c r="D11" s="81" t="s">
        <v>5</v>
      </c>
      <c r="E11" s="14">
        <v>1</v>
      </c>
      <c r="F11" s="14">
        <v>47</v>
      </c>
      <c r="G11" s="81" t="s">
        <v>8</v>
      </c>
      <c r="H11" s="121" t="s">
        <v>47</v>
      </c>
      <c r="I11" s="121" t="s">
        <v>57</v>
      </c>
      <c r="J11" s="28">
        <v>19361200</v>
      </c>
      <c r="K11" s="121" t="s">
        <v>95</v>
      </c>
      <c r="L11" s="50"/>
    </row>
    <row r="12" spans="1:14" s="10" customFormat="1" ht="69" customHeight="1" x14ac:dyDescent="0.25">
      <c r="A12" s="34">
        <f>1+A11</f>
        <v>2</v>
      </c>
      <c r="B12" s="31" t="s">
        <v>10</v>
      </c>
      <c r="C12" s="121"/>
      <c r="D12" s="81" t="s">
        <v>5</v>
      </c>
      <c r="E12" s="14">
        <v>1</v>
      </c>
      <c r="F12" s="14">
        <v>48</v>
      </c>
      <c r="G12" s="81" t="s">
        <v>8</v>
      </c>
      <c r="H12" s="121"/>
      <c r="I12" s="121"/>
      <c r="J12" s="28">
        <v>25207310</v>
      </c>
      <c r="K12" s="121"/>
      <c r="L12" s="51"/>
    </row>
    <row r="13" spans="1:14" s="10" customFormat="1" ht="60" customHeight="1" x14ac:dyDescent="0.25">
      <c r="A13" s="34">
        <f t="shared" ref="A13:A17" si="1">1+A12</f>
        <v>3</v>
      </c>
      <c r="B13" s="31" t="s">
        <v>11</v>
      </c>
      <c r="C13" s="121" t="s">
        <v>127</v>
      </c>
      <c r="D13" s="81" t="s">
        <v>5</v>
      </c>
      <c r="E13" s="14">
        <v>1</v>
      </c>
      <c r="F13" s="14">
        <v>47</v>
      </c>
      <c r="G13" s="81" t="s">
        <v>9</v>
      </c>
      <c r="H13" s="121" t="s">
        <v>47</v>
      </c>
      <c r="I13" s="121" t="s">
        <v>123</v>
      </c>
      <c r="J13" s="28">
        <v>161733039</v>
      </c>
      <c r="K13" s="121" t="s">
        <v>90</v>
      </c>
      <c r="L13" s="51"/>
    </row>
    <row r="14" spans="1:14" s="10" customFormat="1" ht="53.4" customHeight="1" x14ac:dyDescent="0.25">
      <c r="A14" s="34">
        <f t="shared" si="1"/>
        <v>4</v>
      </c>
      <c r="B14" s="31" t="s">
        <v>12</v>
      </c>
      <c r="C14" s="121"/>
      <c r="D14" s="81" t="s">
        <v>5</v>
      </c>
      <c r="E14" s="14">
        <v>1</v>
      </c>
      <c r="F14" s="14">
        <v>48</v>
      </c>
      <c r="G14" s="81" t="s">
        <v>9</v>
      </c>
      <c r="H14" s="121"/>
      <c r="I14" s="121"/>
      <c r="J14" s="28">
        <v>176926558</v>
      </c>
      <c r="K14" s="121"/>
      <c r="L14" s="51"/>
    </row>
    <row r="15" spans="1:14" s="10" customFormat="1" ht="57.75" customHeight="1" x14ac:dyDescent="0.25">
      <c r="A15" s="34">
        <f t="shared" si="1"/>
        <v>5</v>
      </c>
      <c r="B15" s="31" t="s">
        <v>21</v>
      </c>
      <c r="C15" s="121"/>
      <c r="D15" s="81" t="s">
        <v>5</v>
      </c>
      <c r="E15" s="14">
        <v>1</v>
      </c>
      <c r="F15" s="14">
        <v>50</v>
      </c>
      <c r="G15" s="81" t="s">
        <v>7</v>
      </c>
      <c r="H15" s="121"/>
      <c r="I15" s="121"/>
      <c r="J15" s="28">
        <v>287258318</v>
      </c>
      <c r="K15" s="121"/>
      <c r="L15" s="51"/>
    </row>
    <row r="16" spans="1:14" s="11" customFormat="1" ht="169.5" customHeight="1" x14ac:dyDescent="0.3">
      <c r="A16" s="34">
        <f t="shared" si="1"/>
        <v>6</v>
      </c>
      <c r="B16" s="31" t="s">
        <v>118</v>
      </c>
      <c r="C16" s="81" t="s">
        <v>30</v>
      </c>
      <c r="D16" s="81" t="s">
        <v>5</v>
      </c>
      <c r="E16" s="14">
        <v>1</v>
      </c>
      <c r="F16" s="14">
        <v>70</v>
      </c>
      <c r="G16" s="81" t="s">
        <v>13</v>
      </c>
      <c r="H16" s="81" t="s">
        <v>48</v>
      </c>
      <c r="I16" s="85" t="s">
        <v>121</v>
      </c>
      <c r="J16" s="28">
        <v>754000000</v>
      </c>
      <c r="K16" s="81" t="s">
        <v>83</v>
      </c>
      <c r="L16" s="50"/>
    </row>
    <row r="17" spans="1:12" s="11" customFormat="1" ht="175.5" customHeight="1" x14ac:dyDescent="0.3">
      <c r="A17" s="34">
        <f t="shared" si="1"/>
        <v>7</v>
      </c>
      <c r="B17" s="31" t="s">
        <v>119</v>
      </c>
      <c r="C17" s="81" t="s">
        <v>31</v>
      </c>
      <c r="D17" s="81" t="s">
        <v>5</v>
      </c>
      <c r="E17" s="14">
        <v>1</v>
      </c>
      <c r="F17" s="14">
        <v>80</v>
      </c>
      <c r="G17" s="81" t="s">
        <v>13</v>
      </c>
      <c r="H17" s="81" t="s">
        <v>49</v>
      </c>
      <c r="I17" s="85" t="s">
        <v>120</v>
      </c>
      <c r="J17" s="28">
        <v>840000000</v>
      </c>
      <c r="K17" s="81" t="s">
        <v>65</v>
      </c>
      <c r="L17" s="50"/>
    </row>
    <row r="18" spans="1:12" s="7" customFormat="1" ht="46.5" customHeight="1" x14ac:dyDescent="0.3">
      <c r="A18" s="84" t="s">
        <v>19</v>
      </c>
      <c r="B18" s="120" t="s">
        <v>106</v>
      </c>
      <c r="C18" s="120"/>
      <c r="D18" s="84"/>
      <c r="E18" s="27">
        <f t="shared" ref="E18:F18" si="2">+E19+E21+E29</f>
        <v>15</v>
      </c>
      <c r="F18" s="27">
        <f t="shared" si="2"/>
        <v>930</v>
      </c>
      <c r="G18" s="37"/>
      <c r="H18" s="37"/>
      <c r="I18" s="37"/>
      <c r="J18" s="27">
        <f>+J19+J21+J29</f>
        <v>5000131121</v>
      </c>
      <c r="K18" s="37"/>
      <c r="L18" s="52"/>
    </row>
    <row r="19" spans="1:12" s="16" customFormat="1" ht="28.5" customHeight="1" x14ac:dyDescent="0.3">
      <c r="A19" s="38">
        <v>1</v>
      </c>
      <c r="B19" s="124" t="s">
        <v>85</v>
      </c>
      <c r="C19" s="124"/>
      <c r="D19" s="38"/>
      <c r="E19" s="20">
        <f>SUM(E20:E20)</f>
        <v>1</v>
      </c>
      <c r="F19" s="20">
        <f>SUM(F20:F20)</f>
        <v>60</v>
      </c>
      <c r="G19" s="39"/>
      <c r="H19" s="39"/>
      <c r="I19" s="39"/>
      <c r="J19" s="48">
        <f>J20</f>
        <v>587784000</v>
      </c>
      <c r="K19" s="39"/>
      <c r="L19" s="53"/>
    </row>
    <row r="20" spans="1:12" s="7" customFormat="1" ht="197.25" customHeight="1" x14ac:dyDescent="0.3">
      <c r="A20" s="34"/>
      <c r="B20" s="40" t="s">
        <v>91</v>
      </c>
      <c r="C20" s="81" t="s">
        <v>86</v>
      </c>
      <c r="D20" s="81" t="s">
        <v>5</v>
      </c>
      <c r="E20" s="21">
        <v>1</v>
      </c>
      <c r="F20" s="14">
        <v>60</v>
      </c>
      <c r="G20" s="81"/>
      <c r="H20" s="81" t="s">
        <v>50</v>
      </c>
      <c r="I20" s="85" t="s">
        <v>88</v>
      </c>
      <c r="J20" s="28">
        <v>587784000</v>
      </c>
      <c r="K20" s="81" t="s">
        <v>122</v>
      </c>
      <c r="L20" s="52"/>
    </row>
    <row r="21" spans="1:12" s="16" customFormat="1" ht="30.75" customHeight="1" x14ac:dyDescent="0.3">
      <c r="A21" s="38">
        <v>2</v>
      </c>
      <c r="B21" s="124" t="s">
        <v>92</v>
      </c>
      <c r="C21" s="124"/>
      <c r="D21" s="38"/>
      <c r="E21" s="22">
        <f>SUM(E22:E28)</f>
        <v>7</v>
      </c>
      <c r="F21" s="22">
        <f>SUM(F22:F28)</f>
        <v>410</v>
      </c>
      <c r="G21" s="39"/>
      <c r="H21" s="39"/>
      <c r="I21" s="39"/>
      <c r="J21" s="48">
        <f>SUM(J22:J28)</f>
        <v>3849686601</v>
      </c>
      <c r="K21" s="39"/>
      <c r="L21" s="53"/>
    </row>
    <row r="22" spans="1:12" s="7" customFormat="1" ht="103.5" customHeight="1" x14ac:dyDescent="0.3">
      <c r="A22" s="34">
        <v>2.1</v>
      </c>
      <c r="B22" s="31" t="s">
        <v>32</v>
      </c>
      <c r="C22" s="81" t="s">
        <v>93</v>
      </c>
      <c r="D22" s="81" t="s">
        <v>5</v>
      </c>
      <c r="E22" s="14">
        <v>1</v>
      </c>
      <c r="F22" s="14">
        <v>80</v>
      </c>
      <c r="G22" s="81" t="s">
        <v>36</v>
      </c>
      <c r="H22" s="121" t="s">
        <v>51</v>
      </c>
      <c r="I22" s="125" t="s">
        <v>58</v>
      </c>
      <c r="J22" s="28">
        <v>800000000</v>
      </c>
      <c r="K22" s="81" t="s">
        <v>97</v>
      </c>
      <c r="L22" s="52"/>
    </row>
    <row r="23" spans="1:12" s="7" customFormat="1" ht="132" customHeight="1" x14ac:dyDescent="0.3">
      <c r="A23" s="34">
        <v>2.2000000000000002</v>
      </c>
      <c r="B23" s="31" t="s">
        <v>59</v>
      </c>
      <c r="C23" s="81" t="s">
        <v>94</v>
      </c>
      <c r="D23" s="81" t="s">
        <v>5</v>
      </c>
      <c r="E23" s="14">
        <v>1</v>
      </c>
      <c r="F23" s="14">
        <v>80</v>
      </c>
      <c r="G23" s="81" t="s">
        <v>13</v>
      </c>
      <c r="H23" s="121"/>
      <c r="I23" s="125"/>
      <c r="J23" s="28">
        <v>405305793</v>
      </c>
      <c r="K23" s="81" t="s">
        <v>90</v>
      </c>
      <c r="L23" s="52"/>
    </row>
    <row r="24" spans="1:12" s="7" customFormat="1" ht="81" customHeight="1" x14ac:dyDescent="0.3">
      <c r="A24" s="34">
        <v>2.2999999999999998</v>
      </c>
      <c r="B24" s="31" t="s">
        <v>33</v>
      </c>
      <c r="C24" s="121" t="s">
        <v>124</v>
      </c>
      <c r="D24" s="81" t="s">
        <v>5</v>
      </c>
      <c r="E24" s="14">
        <v>1</v>
      </c>
      <c r="F24" s="14">
        <v>50</v>
      </c>
      <c r="G24" s="81" t="s">
        <v>13</v>
      </c>
      <c r="H24" s="121" t="s">
        <v>125</v>
      </c>
      <c r="I24" s="125" t="s">
        <v>126</v>
      </c>
      <c r="J24" s="28">
        <v>424745435</v>
      </c>
      <c r="K24" s="121" t="s">
        <v>90</v>
      </c>
      <c r="L24" s="52"/>
    </row>
    <row r="25" spans="1:12" s="7" customFormat="1" ht="81" customHeight="1" x14ac:dyDescent="0.3">
      <c r="A25" s="34">
        <v>2.4</v>
      </c>
      <c r="B25" s="31" t="s">
        <v>34</v>
      </c>
      <c r="C25" s="121"/>
      <c r="D25" s="81" t="s">
        <v>5</v>
      </c>
      <c r="E25" s="14">
        <v>1</v>
      </c>
      <c r="F25" s="14">
        <v>50</v>
      </c>
      <c r="G25" s="81" t="s">
        <v>13</v>
      </c>
      <c r="H25" s="121"/>
      <c r="I25" s="121"/>
      <c r="J25" s="28">
        <v>452344681</v>
      </c>
      <c r="K25" s="121"/>
      <c r="L25" s="52"/>
    </row>
    <row r="26" spans="1:12" s="7" customFormat="1" ht="81" customHeight="1" x14ac:dyDescent="0.3">
      <c r="A26" s="34">
        <v>2.5</v>
      </c>
      <c r="B26" s="31" t="s">
        <v>35</v>
      </c>
      <c r="C26" s="121"/>
      <c r="D26" s="81" t="s">
        <v>5</v>
      </c>
      <c r="E26" s="14">
        <v>1</v>
      </c>
      <c r="F26" s="14">
        <v>50</v>
      </c>
      <c r="G26" s="81" t="s">
        <v>13</v>
      </c>
      <c r="H26" s="121"/>
      <c r="I26" s="121"/>
      <c r="J26" s="28">
        <v>528442326</v>
      </c>
      <c r="K26" s="121"/>
      <c r="L26" s="52"/>
    </row>
    <row r="27" spans="1:12" s="7" customFormat="1" ht="81" customHeight="1" x14ac:dyDescent="0.3">
      <c r="A27" s="34">
        <v>2.6</v>
      </c>
      <c r="B27" s="31" t="s">
        <v>42</v>
      </c>
      <c r="C27" s="121"/>
      <c r="D27" s="81" t="s">
        <v>5</v>
      </c>
      <c r="E27" s="14">
        <v>1</v>
      </c>
      <c r="F27" s="14">
        <v>50</v>
      </c>
      <c r="G27" s="81" t="s">
        <v>13</v>
      </c>
      <c r="H27" s="121"/>
      <c r="I27" s="121"/>
      <c r="J27" s="28">
        <v>388848366</v>
      </c>
      <c r="K27" s="121"/>
      <c r="L27" s="52"/>
    </row>
    <row r="28" spans="1:12" s="26" customFormat="1" ht="210" customHeight="1" x14ac:dyDescent="0.3">
      <c r="A28" s="34">
        <v>2.7</v>
      </c>
      <c r="B28" s="31" t="s">
        <v>56</v>
      </c>
      <c r="C28" s="81" t="s">
        <v>43</v>
      </c>
      <c r="D28" s="81" t="s">
        <v>5</v>
      </c>
      <c r="E28" s="23">
        <v>1</v>
      </c>
      <c r="F28" s="23">
        <v>50</v>
      </c>
      <c r="G28" s="81" t="s">
        <v>36</v>
      </c>
      <c r="H28" s="81" t="s">
        <v>60</v>
      </c>
      <c r="I28" s="85" t="s">
        <v>96</v>
      </c>
      <c r="J28" s="28">
        <v>850000000</v>
      </c>
      <c r="K28" s="81" t="s">
        <v>63</v>
      </c>
      <c r="L28" s="54"/>
    </row>
    <row r="29" spans="1:12" s="72" customFormat="1" ht="33" customHeight="1" x14ac:dyDescent="0.25">
      <c r="A29" s="38">
        <v>3</v>
      </c>
      <c r="B29" s="123" t="s">
        <v>27</v>
      </c>
      <c r="C29" s="123"/>
      <c r="D29" s="63"/>
      <c r="E29" s="62">
        <f>SUM(E30:E34)</f>
        <v>7</v>
      </c>
      <c r="F29" s="62">
        <f>SUM(F30:F34)</f>
        <v>460</v>
      </c>
      <c r="G29" s="63"/>
      <c r="H29" s="63"/>
      <c r="I29" s="64"/>
      <c r="J29" s="48">
        <f>SUM(J30:J34)</f>
        <v>562660520</v>
      </c>
      <c r="K29" s="63"/>
      <c r="L29" s="71"/>
    </row>
    <row r="30" spans="1:12" s="7" customFormat="1" ht="109.5" customHeight="1" x14ac:dyDescent="0.3">
      <c r="A30" s="85" t="s">
        <v>28</v>
      </c>
      <c r="B30" s="40" t="s">
        <v>108</v>
      </c>
      <c r="C30" s="81" t="s">
        <v>107</v>
      </c>
      <c r="D30" s="81" t="s">
        <v>5</v>
      </c>
      <c r="E30" s="14">
        <v>1</v>
      </c>
      <c r="F30" s="14">
        <v>80</v>
      </c>
      <c r="G30" s="81" t="s">
        <v>1</v>
      </c>
      <c r="H30" s="121" t="s">
        <v>53</v>
      </c>
      <c r="I30" s="121" t="s">
        <v>61</v>
      </c>
      <c r="J30" s="28">
        <v>168796334</v>
      </c>
      <c r="K30" s="121" t="s">
        <v>90</v>
      </c>
      <c r="L30" s="52"/>
    </row>
    <row r="31" spans="1:12" s="7" customFormat="1" ht="87" customHeight="1" x14ac:dyDescent="0.3">
      <c r="A31" s="85" t="s">
        <v>28</v>
      </c>
      <c r="B31" s="31" t="s">
        <v>109</v>
      </c>
      <c r="C31" s="81" t="s">
        <v>110</v>
      </c>
      <c r="D31" s="81" t="s">
        <v>5</v>
      </c>
      <c r="E31" s="14">
        <v>1</v>
      </c>
      <c r="F31" s="14">
        <v>80</v>
      </c>
      <c r="G31" s="81" t="s">
        <v>1</v>
      </c>
      <c r="H31" s="121"/>
      <c r="I31" s="121"/>
      <c r="J31" s="28">
        <v>138507879</v>
      </c>
      <c r="K31" s="121"/>
      <c r="L31" s="52"/>
    </row>
    <row r="32" spans="1:12" s="7" customFormat="1" ht="108.75" customHeight="1" x14ac:dyDescent="0.3">
      <c r="A32" s="85" t="s">
        <v>28</v>
      </c>
      <c r="B32" s="31" t="s">
        <v>22</v>
      </c>
      <c r="C32" s="81" t="s">
        <v>111</v>
      </c>
      <c r="D32" s="81" t="s">
        <v>5</v>
      </c>
      <c r="E32" s="14">
        <v>1</v>
      </c>
      <c r="F32" s="14">
        <v>60</v>
      </c>
      <c r="G32" s="81" t="s">
        <v>1</v>
      </c>
      <c r="H32" s="81" t="s">
        <v>6</v>
      </c>
      <c r="I32" s="81" t="s">
        <v>61</v>
      </c>
      <c r="J32" s="28">
        <v>95811561</v>
      </c>
      <c r="K32" s="121" t="s">
        <v>90</v>
      </c>
      <c r="L32" s="52"/>
    </row>
    <row r="33" spans="1:14" s="7" customFormat="1" ht="60.75" customHeight="1" x14ac:dyDescent="0.3">
      <c r="A33" s="85" t="s">
        <v>28</v>
      </c>
      <c r="B33" s="31" t="s">
        <v>23</v>
      </c>
      <c r="C33" s="81" t="s">
        <v>15</v>
      </c>
      <c r="D33" s="81" t="s">
        <v>5</v>
      </c>
      <c r="E33" s="14">
        <v>2</v>
      </c>
      <c r="F33" s="14">
        <v>120</v>
      </c>
      <c r="G33" s="81" t="s">
        <v>17</v>
      </c>
      <c r="H33" s="81" t="s">
        <v>6</v>
      </c>
      <c r="I33" s="81" t="s">
        <v>62</v>
      </c>
      <c r="J33" s="28">
        <v>81665817</v>
      </c>
      <c r="K33" s="121"/>
      <c r="L33" s="52"/>
    </row>
    <row r="34" spans="1:14" s="7" customFormat="1" ht="124.5" customHeight="1" x14ac:dyDescent="0.3">
      <c r="A34" s="85" t="s">
        <v>28</v>
      </c>
      <c r="B34" s="31" t="s">
        <v>24</v>
      </c>
      <c r="C34" s="81" t="s">
        <v>16</v>
      </c>
      <c r="D34" s="81" t="s">
        <v>5</v>
      </c>
      <c r="E34" s="14">
        <v>2</v>
      </c>
      <c r="F34" s="14">
        <v>120</v>
      </c>
      <c r="G34" s="81" t="s">
        <v>18</v>
      </c>
      <c r="H34" s="81" t="s">
        <v>6</v>
      </c>
      <c r="I34" s="81" t="s">
        <v>62</v>
      </c>
      <c r="J34" s="28">
        <v>77878929</v>
      </c>
      <c r="K34" s="121"/>
      <c r="L34" s="52"/>
    </row>
    <row r="35" spans="1:14" s="11" customFormat="1" ht="49.5" customHeight="1" x14ac:dyDescent="0.3">
      <c r="A35" s="42" t="s">
        <v>66</v>
      </c>
      <c r="B35" s="120" t="s">
        <v>98</v>
      </c>
      <c r="C35" s="120"/>
      <c r="D35" s="82"/>
      <c r="E35" s="61">
        <f>SUM(E36:E37)</f>
        <v>2</v>
      </c>
      <c r="F35" s="61">
        <f>SUM(F36:F37)</f>
        <v>120</v>
      </c>
      <c r="G35" s="82"/>
      <c r="H35" s="82"/>
      <c r="I35" s="82"/>
      <c r="J35" s="49">
        <v>450000000</v>
      </c>
      <c r="K35" s="82"/>
      <c r="L35" s="50"/>
    </row>
    <row r="36" spans="1:14" s="7" customFormat="1" ht="107.4" customHeight="1" x14ac:dyDescent="0.3">
      <c r="A36" s="41">
        <v>1</v>
      </c>
      <c r="B36" s="35" t="s">
        <v>44</v>
      </c>
      <c r="C36" s="81" t="s">
        <v>99</v>
      </c>
      <c r="D36" s="81" t="s">
        <v>5</v>
      </c>
      <c r="E36" s="21">
        <v>1</v>
      </c>
      <c r="F36" s="21">
        <v>60</v>
      </c>
      <c r="G36" s="34" t="s">
        <v>2</v>
      </c>
      <c r="H36" s="121" t="s">
        <v>54</v>
      </c>
      <c r="I36" s="121" t="s">
        <v>52</v>
      </c>
      <c r="J36" s="28"/>
      <c r="K36" s="127" t="s">
        <v>90</v>
      </c>
      <c r="L36" s="52"/>
    </row>
    <row r="37" spans="1:14" s="7" customFormat="1" ht="102.6" customHeight="1" x14ac:dyDescent="0.3">
      <c r="A37" s="41">
        <v>2</v>
      </c>
      <c r="B37" s="40" t="s">
        <v>112</v>
      </c>
      <c r="C37" s="81" t="s">
        <v>100</v>
      </c>
      <c r="D37" s="81" t="s">
        <v>5</v>
      </c>
      <c r="E37" s="21">
        <v>1</v>
      </c>
      <c r="F37" s="21">
        <v>60</v>
      </c>
      <c r="G37" s="34" t="s">
        <v>2</v>
      </c>
      <c r="H37" s="121"/>
      <c r="I37" s="121"/>
      <c r="J37" s="28"/>
      <c r="K37" s="128"/>
      <c r="L37" s="52"/>
    </row>
    <row r="38" spans="1:14" s="11" customFormat="1" ht="58.5" customHeight="1" x14ac:dyDescent="0.3">
      <c r="A38" s="42" t="s">
        <v>69</v>
      </c>
      <c r="B38" s="120" t="s">
        <v>101</v>
      </c>
      <c r="C38" s="120"/>
      <c r="D38" s="82"/>
      <c r="E38" s="61">
        <f>SUM(E39:E43)</f>
        <v>5</v>
      </c>
      <c r="F38" s="61">
        <f>SUM(F39:F43)</f>
        <v>460</v>
      </c>
      <c r="G38" s="82"/>
      <c r="H38" s="82"/>
      <c r="I38" s="82"/>
      <c r="J38" s="49">
        <v>550000000</v>
      </c>
      <c r="K38" s="43" t="s">
        <v>90</v>
      </c>
      <c r="L38" s="50"/>
      <c r="N38" s="59"/>
    </row>
    <row r="39" spans="1:14" s="7" customFormat="1" ht="120" customHeight="1" x14ac:dyDescent="0.3">
      <c r="A39" s="81">
        <v>1</v>
      </c>
      <c r="B39" s="33" t="s">
        <v>55</v>
      </c>
      <c r="C39" s="85" t="s">
        <v>37</v>
      </c>
      <c r="D39" s="85" t="s">
        <v>5</v>
      </c>
      <c r="E39" s="24">
        <v>1</v>
      </c>
      <c r="F39" s="24">
        <v>100</v>
      </c>
      <c r="G39" s="85" t="s">
        <v>2</v>
      </c>
      <c r="H39" s="81" t="s">
        <v>80</v>
      </c>
      <c r="I39" s="81" t="s">
        <v>4</v>
      </c>
      <c r="J39" s="73"/>
      <c r="K39" s="85"/>
      <c r="L39" s="55"/>
    </row>
    <row r="40" spans="1:14" s="7" customFormat="1" ht="245.25" customHeight="1" x14ac:dyDescent="0.3">
      <c r="A40" s="81">
        <v>2</v>
      </c>
      <c r="B40" s="46" t="s">
        <v>81</v>
      </c>
      <c r="C40" s="81" t="s">
        <v>20</v>
      </c>
      <c r="D40" s="81" t="s">
        <v>5</v>
      </c>
      <c r="E40" s="14">
        <v>1</v>
      </c>
      <c r="F40" s="14">
        <v>100</v>
      </c>
      <c r="G40" s="81" t="s">
        <v>2</v>
      </c>
      <c r="H40" s="81" t="s">
        <v>80</v>
      </c>
      <c r="I40" s="81" t="s">
        <v>4</v>
      </c>
      <c r="J40" s="65"/>
      <c r="K40" s="85"/>
      <c r="L40" s="13" t="s">
        <v>115</v>
      </c>
    </row>
    <row r="41" spans="1:14" s="12" customFormat="1" ht="198" customHeight="1" x14ac:dyDescent="0.25">
      <c r="A41" s="81">
        <v>3</v>
      </c>
      <c r="B41" s="40" t="s">
        <v>114</v>
      </c>
      <c r="C41" s="81" t="s">
        <v>20</v>
      </c>
      <c r="D41" s="81" t="s">
        <v>5</v>
      </c>
      <c r="E41" s="14">
        <v>1</v>
      </c>
      <c r="F41" s="14">
        <v>100</v>
      </c>
      <c r="G41" s="81" t="s">
        <v>2</v>
      </c>
      <c r="H41" s="81" t="s">
        <v>80</v>
      </c>
      <c r="I41" s="81" t="s">
        <v>29</v>
      </c>
      <c r="J41" s="65"/>
      <c r="K41" s="85"/>
      <c r="L41" s="74" t="s">
        <v>113</v>
      </c>
    </row>
    <row r="42" spans="1:14" s="12" customFormat="1" ht="133.5" customHeight="1" x14ac:dyDescent="0.25">
      <c r="A42" s="81">
        <v>4</v>
      </c>
      <c r="B42" s="40" t="s">
        <v>41</v>
      </c>
      <c r="C42" s="81" t="s">
        <v>20</v>
      </c>
      <c r="D42" s="81" t="s">
        <v>5</v>
      </c>
      <c r="E42" s="14">
        <v>1</v>
      </c>
      <c r="F42" s="14">
        <v>80</v>
      </c>
      <c r="G42" s="81" t="s">
        <v>2</v>
      </c>
      <c r="H42" s="81" t="s">
        <v>80</v>
      </c>
      <c r="I42" s="81" t="s">
        <v>29</v>
      </c>
      <c r="J42" s="65"/>
      <c r="K42" s="85"/>
      <c r="L42" s="74" t="s">
        <v>129</v>
      </c>
    </row>
    <row r="43" spans="1:14" s="12" customFormat="1" ht="110.4" customHeight="1" x14ac:dyDescent="0.25">
      <c r="A43" s="81">
        <v>5</v>
      </c>
      <c r="B43" s="15" t="s">
        <v>78</v>
      </c>
      <c r="C43" s="13" t="s">
        <v>79</v>
      </c>
      <c r="D43" s="81" t="s">
        <v>5</v>
      </c>
      <c r="E43" s="14">
        <v>1</v>
      </c>
      <c r="F43" s="14">
        <v>80</v>
      </c>
      <c r="G43" s="81" t="s">
        <v>2</v>
      </c>
      <c r="H43" s="81" t="s">
        <v>80</v>
      </c>
      <c r="I43" s="81" t="s">
        <v>29</v>
      </c>
      <c r="J43" s="65"/>
      <c r="K43" s="85"/>
      <c r="L43" s="56"/>
    </row>
    <row r="44" spans="1:14" s="12" customFormat="1" ht="57" customHeight="1" x14ac:dyDescent="0.25">
      <c r="A44" s="86" t="s">
        <v>102</v>
      </c>
      <c r="B44" s="122" t="s">
        <v>103</v>
      </c>
      <c r="C44" s="122"/>
      <c r="D44" s="43"/>
      <c r="E44" s="44">
        <f>SUM(E45)</f>
        <v>1</v>
      </c>
      <c r="F44" s="44">
        <f>SUM(F45)</f>
        <v>64</v>
      </c>
      <c r="G44" s="44"/>
      <c r="H44" s="44"/>
      <c r="I44" s="44"/>
      <c r="J44" s="45">
        <f xml:space="preserve"> SUM(J45)</f>
        <v>55000000</v>
      </c>
      <c r="K44" s="43" t="s">
        <v>90</v>
      </c>
      <c r="L44" s="56"/>
    </row>
    <row r="45" spans="1:14" s="12" customFormat="1" ht="138" customHeight="1" x14ac:dyDescent="0.25">
      <c r="A45" s="81"/>
      <c r="B45" s="40" t="s">
        <v>68</v>
      </c>
      <c r="C45" s="81" t="s">
        <v>104</v>
      </c>
      <c r="D45" s="81" t="s">
        <v>5</v>
      </c>
      <c r="E45" s="32">
        <v>1</v>
      </c>
      <c r="F45" s="32">
        <v>64</v>
      </c>
      <c r="G45" s="81"/>
      <c r="H45" s="81"/>
      <c r="I45" s="81" t="s">
        <v>67</v>
      </c>
      <c r="J45" s="65">
        <v>55000000</v>
      </c>
      <c r="K45" s="85"/>
      <c r="L45" s="56"/>
    </row>
    <row r="46" spans="1:14" s="12" customFormat="1" ht="49.95" customHeight="1" x14ac:dyDescent="0.25">
      <c r="A46" s="86" t="s">
        <v>105</v>
      </c>
      <c r="B46" s="122" t="s">
        <v>70</v>
      </c>
      <c r="C46" s="122"/>
      <c r="D46" s="43"/>
      <c r="E46" s="29">
        <f>SUM(E47:E48)</f>
        <v>2</v>
      </c>
      <c r="F46" s="29">
        <f>SUM(F47:F48)</f>
        <v>120</v>
      </c>
      <c r="G46" s="44"/>
      <c r="H46" s="44"/>
      <c r="I46" s="44"/>
      <c r="J46" s="45">
        <v>277134000</v>
      </c>
      <c r="K46" s="43" t="s">
        <v>90</v>
      </c>
      <c r="L46" s="56"/>
    </row>
    <row r="47" spans="1:14" s="12" customFormat="1" ht="126.6" customHeight="1" x14ac:dyDescent="0.25">
      <c r="A47" s="81">
        <v>1</v>
      </c>
      <c r="B47" s="36" t="s">
        <v>71</v>
      </c>
      <c r="C47" s="81" t="s">
        <v>74</v>
      </c>
      <c r="D47" s="81" t="s">
        <v>5</v>
      </c>
      <c r="E47" s="32">
        <v>1</v>
      </c>
      <c r="F47" s="32">
        <v>60</v>
      </c>
      <c r="G47" s="81" t="s">
        <v>132</v>
      </c>
      <c r="H47" s="13"/>
      <c r="I47" s="13" t="s">
        <v>73</v>
      </c>
      <c r="J47" s="65"/>
      <c r="K47" s="85"/>
      <c r="L47" s="56"/>
    </row>
    <row r="48" spans="1:14" s="12" customFormat="1" ht="124.2" customHeight="1" x14ac:dyDescent="0.25">
      <c r="A48" s="81">
        <v>2</v>
      </c>
      <c r="B48" s="15" t="s">
        <v>72</v>
      </c>
      <c r="C48" s="81" t="s">
        <v>74</v>
      </c>
      <c r="D48" s="81" t="s">
        <v>5</v>
      </c>
      <c r="E48" s="32">
        <v>1</v>
      </c>
      <c r="F48" s="32">
        <v>60</v>
      </c>
      <c r="G48" s="81" t="s">
        <v>132</v>
      </c>
      <c r="H48" s="13"/>
      <c r="I48" s="13" t="s">
        <v>73</v>
      </c>
      <c r="J48" s="65"/>
      <c r="K48" s="85"/>
      <c r="L48" s="56"/>
      <c r="N48" s="60"/>
    </row>
    <row r="49" spans="1:12" s="17" customFormat="1" ht="26.25" customHeight="1" x14ac:dyDescent="0.25">
      <c r="A49" s="34"/>
      <c r="B49" s="119" t="s">
        <v>116</v>
      </c>
      <c r="C49" s="119"/>
      <c r="D49" s="84"/>
      <c r="E49" s="47">
        <f>+E46+E44+E38+E35+E18+E7</f>
        <v>33</v>
      </c>
      <c r="F49" s="47">
        <f>+F46+F44+F38+F35+F18+F7</f>
        <v>2117</v>
      </c>
      <c r="G49" s="86"/>
      <c r="H49" s="86"/>
      <c r="I49" s="86"/>
      <c r="J49" s="47">
        <f>+J46+J44+J38+J35+J18+J7</f>
        <v>8621751546</v>
      </c>
      <c r="K49" s="86"/>
      <c r="L49" s="57"/>
    </row>
    <row r="50" spans="1:12" s="70" customFormat="1" ht="16.8" x14ac:dyDescent="0.3">
      <c r="A50" s="66"/>
      <c r="B50" s="67"/>
      <c r="C50" s="68"/>
      <c r="D50" s="19"/>
      <c r="E50" s="18"/>
      <c r="F50" s="19"/>
      <c r="G50" s="19"/>
      <c r="H50" s="19"/>
      <c r="I50" s="19"/>
      <c r="J50" s="19"/>
      <c r="K50" s="69"/>
    </row>
    <row r="51" spans="1:12" s="70" customFormat="1" ht="16.8" x14ac:dyDescent="0.3">
      <c r="A51" s="66"/>
      <c r="B51" s="67"/>
      <c r="C51" s="68"/>
      <c r="D51" s="19"/>
      <c r="E51" s="19"/>
      <c r="F51" s="19"/>
      <c r="G51" s="19"/>
      <c r="H51" s="19"/>
      <c r="I51" s="19"/>
      <c r="J51" s="19"/>
      <c r="K51" s="69"/>
    </row>
    <row r="52" spans="1:12" s="70" customFormat="1" ht="16.8" x14ac:dyDescent="0.3">
      <c r="A52" s="66"/>
      <c r="B52" s="67"/>
      <c r="C52" s="68"/>
      <c r="D52" s="19"/>
      <c r="E52" s="19"/>
      <c r="F52" s="19"/>
      <c r="G52" s="19"/>
      <c r="H52" s="19"/>
      <c r="I52" s="19"/>
      <c r="J52" s="19"/>
      <c r="K52" s="69"/>
    </row>
    <row r="53" spans="1:12" s="70" customFormat="1" ht="16.8" x14ac:dyDescent="0.3">
      <c r="A53" s="66"/>
      <c r="B53" s="67"/>
      <c r="C53" s="68"/>
      <c r="D53" s="19"/>
      <c r="E53" s="19"/>
      <c r="F53" s="19"/>
      <c r="G53" s="19"/>
      <c r="H53" s="19"/>
      <c r="I53" s="19"/>
      <c r="J53" s="19"/>
      <c r="K53" s="69"/>
    </row>
    <row r="54" spans="1:12" s="70" customFormat="1" ht="16.8" x14ac:dyDescent="0.3">
      <c r="A54" s="66"/>
      <c r="B54" s="67"/>
      <c r="C54" s="68"/>
      <c r="D54" s="19"/>
      <c r="E54" s="19"/>
      <c r="F54" s="19"/>
      <c r="G54" s="19"/>
      <c r="H54" s="19"/>
      <c r="I54" s="19"/>
      <c r="J54" s="19"/>
      <c r="K54" s="69"/>
    </row>
    <row r="55" spans="1:12" s="70" customFormat="1" ht="16.8" x14ac:dyDescent="0.3">
      <c r="A55" s="66"/>
      <c r="B55" s="67"/>
      <c r="C55" s="68"/>
      <c r="D55" s="19"/>
      <c r="E55" s="19"/>
      <c r="F55" s="19"/>
      <c r="G55" s="19"/>
      <c r="H55" s="19"/>
      <c r="I55" s="19"/>
      <c r="J55" s="19"/>
      <c r="K55" s="69"/>
    </row>
    <row r="56" spans="1:12" s="70" customFormat="1" ht="16.8" x14ac:dyDescent="0.3">
      <c r="A56" s="66"/>
      <c r="B56" s="67"/>
      <c r="C56" s="68"/>
      <c r="D56" s="19"/>
      <c r="E56" s="19"/>
      <c r="F56" s="19"/>
      <c r="G56" s="19"/>
      <c r="H56" s="19"/>
      <c r="I56" s="19"/>
      <c r="J56" s="19"/>
      <c r="K56" s="69"/>
    </row>
    <row r="57" spans="1:12" s="70" customFormat="1" ht="16.8" x14ac:dyDescent="0.3">
      <c r="A57" s="66"/>
      <c r="B57" s="67"/>
      <c r="C57" s="68"/>
      <c r="D57" s="19"/>
      <c r="E57" s="19"/>
      <c r="F57" s="19"/>
      <c r="G57" s="19"/>
      <c r="H57" s="19"/>
      <c r="I57" s="19"/>
      <c r="J57" s="19"/>
      <c r="K57" s="69"/>
    </row>
    <row r="58" spans="1:12" s="70" customFormat="1" ht="16.8" x14ac:dyDescent="0.3">
      <c r="A58" s="66"/>
      <c r="B58" s="67"/>
      <c r="C58" s="68"/>
      <c r="D58" s="19"/>
      <c r="E58" s="19"/>
      <c r="F58" s="19"/>
      <c r="G58" s="19"/>
      <c r="H58" s="19"/>
      <c r="I58" s="19"/>
      <c r="J58" s="19"/>
      <c r="K58" s="69"/>
    </row>
    <row r="59" spans="1:12" s="70" customFormat="1" ht="16.8" x14ac:dyDescent="0.3">
      <c r="A59" s="66"/>
      <c r="B59" s="67"/>
      <c r="C59" s="68"/>
      <c r="D59" s="19"/>
      <c r="E59" s="19"/>
      <c r="F59" s="19"/>
      <c r="G59" s="19"/>
      <c r="H59" s="19"/>
      <c r="I59" s="19"/>
      <c r="J59" s="19"/>
      <c r="K59" s="69"/>
    </row>
    <row r="60" spans="1:12" s="70" customFormat="1" ht="16.8" x14ac:dyDescent="0.3">
      <c r="A60" s="66"/>
      <c r="B60" s="67"/>
      <c r="C60" s="68"/>
      <c r="D60" s="19"/>
      <c r="E60" s="19"/>
      <c r="F60" s="19"/>
      <c r="G60" s="19"/>
      <c r="H60" s="19"/>
      <c r="I60" s="19"/>
      <c r="J60" s="19"/>
      <c r="K60" s="69"/>
    </row>
    <row r="61" spans="1:12" s="70" customFormat="1" ht="16.8" x14ac:dyDescent="0.3">
      <c r="A61" s="66"/>
      <c r="B61" s="67"/>
      <c r="C61" s="68"/>
      <c r="D61" s="19"/>
      <c r="E61" s="19"/>
      <c r="F61" s="19"/>
      <c r="G61" s="19"/>
      <c r="H61" s="19"/>
      <c r="I61" s="19"/>
      <c r="J61" s="19"/>
      <c r="K61" s="69"/>
    </row>
    <row r="62" spans="1:12" s="70" customFormat="1" ht="16.8" x14ac:dyDescent="0.3">
      <c r="A62" s="66"/>
      <c r="B62" s="67"/>
      <c r="C62" s="68"/>
      <c r="D62" s="19"/>
      <c r="E62" s="19"/>
      <c r="F62" s="19"/>
      <c r="G62" s="19"/>
      <c r="H62" s="19"/>
      <c r="I62" s="19"/>
      <c r="J62" s="19"/>
      <c r="K62" s="69"/>
    </row>
    <row r="63" spans="1:12" s="70" customFormat="1" ht="16.8" x14ac:dyDescent="0.3">
      <c r="A63" s="66"/>
      <c r="B63" s="67"/>
      <c r="C63" s="68"/>
      <c r="D63" s="19"/>
      <c r="E63" s="19"/>
      <c r="F63" s="19"/>
      <c r="G63" s="19"/>
      <c r="H63" s="19"/>
      <c r="I63" s="19"/>
      <c r="J63" s="19"/>
      <c r="K63" s="69"/>
    </row>
    <row r="64" spans="1:12" s="70" customFormat="1" ht="16.8" x14ac:dyDescent="0.3">
      <c r="A64" s="66"/>
      <c r="B64" s="67"/>
      <c r="C64" s="68"/>
      <c r="D64" s="19"/>
      <c r="E64" s="19"/>
      <c r="F64" s="19"/>
      <c r="G64" s="19"/>
      <c r="H64" s="19"/>
      <c r="I64" s="19"/>
      <c r="J64" s="19"/>
      <c r="K64" s="69"/>
    </row>
    <row r="65" spans="1:11" s="70" customFormat="1" ht="16.8" x14ac:dyDescent="0.3">
      <c r="A65" s="66"/>
      <c r="B65" s="67"/>
      <c r="C65" s="68"/>
      <c r="D65" s="19"/>
      <c r="E65" s="19"/>
      <c r="F65" s="19"/>
      <c r="G65" s="19"/>
      <c r="H65" s="19"/>
      <c r="I65" s="19"/>
      <c r="J65" s="19"/>
      <c r="K65" s="69"/>
    </row>
    <row r="66" spans="1:11" s="70" customFormat="1" ht="16.8" x14ac:dyDescent="0.3">
      <c r="A66" s="66"/>
      <c r="B66" s="67"/>
      <c r="C66" s="68"/>
      <c r="D66" s="19"/>
      <c r="E66" s="19"/>
      <c r="F66" s="19"/>
      <c r="G66" s="19"/>
      <c r="H66" s="19"/>
      <c r="I66" s="19"/>
      <c r="J66" s="19"/>
      <c r="K66" s="69"/>
    </row>
    <row r="67" spans="1:11" s="70" customFormat="1" ht="16.8" x14ac:dyDescent="0.3">
      <c r="A67" s="66"/>
      <c r="B67" s="67"/>
      <c r="C67" s="68"/>
      <c r="D67" s="19"/>
      <c r="E67" s="19"/>
      <c r="F67" s="19"/>
      <c r="G67" s="19"/>
      <c r="H67" s="19"/>
      <c r="I67" s="19"/>
      <c r="J67" s="19"/>
      <c r="K67" s="69"/>
    </row>
    <row r="68" spans="1:11" s="70" customFormat="1" ht="16.8" x14ac:dyDescent="0.3">
      <c r="A68" s="66"/>
      <c r="B68" s="67"/>
      <c r="C68" s="68"/>
      <c r="D68" s="19"/>
      <c r="E68" s="19"/>
      <c r="F68" s="19"/>
      <c r="G68" s="19"/>
      <c r="H68" s="19"/>
      <c r="I68" s="19"/>
      <c r="J68" s="19"/>
      <c r="K68" s="69"/>
    </row>
    <row r="69" spans="1:11" s="70" customFormat="1" ht="16.8" x14ac:dyDescent="0.3">
      <c r="A69" s="66"/>
      <c r="B69" s="67"/>
      <c r="C69" s="68"/>
      <c r="D69" s="19"/>
      <c r="E69" s="19"/>
      <c r="F69" s="19"/>
      <c r="G69" s="19"/>
      <c r="H69" s="19"/>
      <c r="I69" s="19"/>
      <c r="J69" s="19"/>
      <c r="K69" s="69"/>
    </row>
    <row r="70" spans="1:11" s="70" customFormat="1" ht="16.8" x14ac:dyDescent="0.3">
      <c r="A70" s="66"/>
      <c r="B70" s="67"/>
      <c r="C70" s="68"/>
      <c r="D70" s="19"/>
      <c r="E70" s="19"/>
      <c r="F70" s="19"/>
      <c r="G70" s="19"/>
      <c r="H70" s="19"/>
      <c r="I70" s="19"/>
      <c r="J70" s="19"/>
      <c r="K70" s="69"/>
    </row>
    <row r="71" spans="1:11" s="70" customFormat="1" ht="16.8" x14ac:dyDescent="0.3">
      <c r="A71" s="66"/>
      <c r="B71" s="67"/>
      <c r="C71" s="68"/>
      <c r="D71" s="19"/>
      <c r="E71" s="19"/>
      <c r="F71" s="19"/>
      <c r="G71" s="19"/>
      <c r="H71" s="19"/>
      <c r="I71" s="19"/>
      <c r="J71" s="19"/>
      <c r="K71" s="69"/>
    </row>
    <row r="72" spans="1:11" s="70" customFormat="1" ht="16.8" x14ac:dyDescent="0.3">
      <c r="A72" s="66"/>
      <c r="B72" s="67"/>
      <c r="C72" s="68"/>
      <c r="D72" s="19"/>
      <c r="E72" s="19"/>
      <c r="F72" s="19"/>
      <c r="G72" s="19"/>
      <c r="H72" s="19"/>
      <c r="I72" s="19"/>
      <c r="J72" s="19"/>
      <c r="K72" s="69"/>
    </row>
    <row r="73" spans="1:11" s="70" customFormat="1" ht="16.8" x14ac:dyDescent="0.3">
      <c r="A73" s="66"/>
      <c r="B73" s="67"/>
      <c r="C73" s="68"/>
      <c r="D73" s="19"/>
      <c r="E73" s="19"/>
      <c r="F73" s="19"/>
      <c r="G73" s="19"/>
      <c r="H73" s="19"/>
      <c r="I73" s="19"/>
      <c r="J73" s="19"/>
      <c r="K73" s="69"/>
    </row>
    <row r="74" spans="1:11" s="70" customFormat="1" ht="16.8" x14ac:dyDescent="0.3">
      <c r="A74" s="66"/>
      <c r="B74" s="67"/>
      <c r="C74" s="68"/>
      <c r="D74" s="19"/>
      <c r="E74" s="19"/>
      <c r="F74" s="19"/>
      <c r="G74" s="19"/>
      <c r="H74" s="19"/>
      <c r="I74" s="19"/>
      <c r="J74" s="19"/>
      <c r="K74" s="69"/>
    </row>
    <row r="75" spans="1:11" s="70" customFormat="1" ht="16.8" x14ac:dyDescent="0.3">
      <c r="A75" s="66"/>
      <c r="B75" s="67"/>
      <c r="C75" s="68"/>
      <c r="D75" s="19"/>
      <c r="E75" s="19"/>
      <c r="F75" s="19"/>
      <c r="G75" s="19"/>
      <c r="H75" s="19"/>
      <c r="I75" s="19"/>
      <c r="J75" s="19"/>
      <c r="K75" s="69"/>
    </row>
    <row r="76" spans="1:11" s="70" customFormat="1" ht="16.8" x14ac:dyDescent="0.3">
      <c r="A76" s="66"/>
      <c r="B76" s="67"/>
      <c r="C76" s="68"/>
      <c r="D76" s="19"/>
      <c r="E76" s="19"/>
      <c r="F76" s="19"/>
      <c r="G76" s="19"/>
      <c r="H76" s="19"/>
      <c r="I76" s="19"/>
      <c r="J76" s="19"/>
      <c r="K76" s="69"/>
    </row>
    <row r="77" spans="1:11" s="70" customFormat="1" ht="16.8" x14ac:dyDescent="0.3">
      <c r="A77" s="66"/>
      <c r="B77" s="67"/>
      <c r="C77" s="68"/>
      <c r="D77" s="19"/>
      <c r="E77" s="19"/>
      <c r="F77" s="19"/>
      <c r="G77" s="19"/>
      <c r="H77" s="19"/>
      <c r="I77" s="19"/>
      <c r="J77" s="19"/>
      <c r="K77" s="69"/>
    </row>
    <row r="78" spans="1:11" s="70" customFormat="1" ht="16.8" x14ac:dyDescent="0.3">
      <c r="A78" s="66"/>
      <c r="B78" s="67"/>
      <c r="C78" s="68"/>
      <c r="D78" s="19"/>
      <c r="E78" s="19"/>
      <c r="F78" s="19"/>
      <c r="G78" s="19"/>
      <c r="H78" s="19"/>
      <c r="I78" s="19"/>
      <c r="J78" s="19"/>
      <c r="K78" s="69"/>
    </row>
    <row r="79" spans="1:11" s="70" customFormat="1" ht="16.8" x14ac:dyDescent="0.3">
      <c r="A79" s="66"/>
      <c r="B79" s="67"/>
      <c r="C79" s="68"/>
      <c r="D79" s="19"/>
      <c r="E79" s="19"/>
      <c r="F79" s="19"/>
      <c r="G79" s="19"/>
      <c r="H79" s="19"/>
      <c r="I79" s="19"/>
      <c r="J79" s="19"/>
      <c r="K79" s="69"/>
    </row>
    <row r="80" spans="1:11" s="70" customFormat="1" ht="16.8" x14ac:dyDescent="0.3">
      <c r="A80" s="66"/>
      <c r="B80" s="67"/>
      <c r="C80" s="68"/>
      <c r="D80" s="19"/>
      <c r="E80" s="19"/>
      <c r="F80" s="19"/>
      <c r="G80" s="19"/>
      <c r="H80" s="19"/>
      <c r="I80" s="19"/>
      <c r="J80" s="19"/>
      <c r="K80" s="69"/>
    </row>
    <row r="81" spans="1:11" s="70" customFormat="1" ht="16.8" x14ac:dyDescent="0.3">
      <c r="A81" s="66"/>
      <c r="B81" s="67"/>
      <c r="C81" s="68"/>
      <c r="D81" s="19"/>
      <c r="E81" s="19"/>
      <c r="F81" s="19"/>
      <c r="G81" s="19"/>
      <c r="H81" s="19"/>
      <c r="I81" s="19"/>
      <c r="J81" s="19"/>
      <c r="K81" s="69"/>
    </row>
    <row r="82" spans="1:11" s="70" customFormat="1" ht="16.8" x14ac:dyDescent="0.3">
      <c r="A82" s="66"/>
      <c r="B82" s="67"/>
      <c r="C82" s="68"/>
      <c r="D82" s="19"/>
      <c r="E82" s="19"/>
      <c r="F82" s="19"/>
      <c r="G82" s="19"/>
      <c r="H82" s="19"/>
      <c r="I82" s="19"/>
      <c r="J82" s="19"/>
      <c r="K82" s="69"/>
    </row>
    <row r="83" spans="1:11" s="70" customFormat="1" ht="16.8" x14ac:dyDescent="0.3">
      <c r="A83" s="66"/>
      <c r="B83" s="67"/>
      <c r="C83" s="68"/>
      <c r="D83" s="19"/>
      <c r="E83" s="19"/>
      <c r="F83" s="19"/>
      <c r="G83" s="19"/>
      <c r="H83" s="19"/>
      <c r="I83" s="19"/>
      <c r="J83" s="19"/>
      <c r="K83" s="69"/>
    </row>
    <row r="84" spans="1:11" s="70" customFormat="1" ht="16.8" x14ac:dyDescent="0.3">
      <c r="A84" s="66"/>
      <c r="B84" s="67"/>
      <c r="C84" s="68"/>
      <c r="D84" s="19"/>
      <c r="E84" s="19"/>
      <c r="F84" s="19"/>
      <c r="G84" s="19"/>
      <c r="H84" s="19"/>
      <c r="I84" s="19"/>
      <c r="J84" s="19"/>
      <c r="K84" s="69"/>
    </row>
    <row r="85" spans="1:11" s="70" customFormat="1" ht="16.8" x14ac:dyDescent="0.3">
      <c r="A85" s="66"/>
      <c r="B85" s="67"/>
      <c r="C85" s="68"/>
      <c r="D85" s="19"/>
      <c r="E85" s="19"/>
      <c r="F85" s="19"/>
      <c r="G85" s="19"/>
      <c r="H85" s="19"/>
      <c r="I85" s="19"/>
      <c r="J85" s="19"/>
      <c r="K85" s="69"/>
    </row>
  </sheetData>
  <mergeCells count="48">
    <mergeCell ref="K36:K37"/>
    <mergeCell ref="B7:C7"/>
    <mergeCell ref="A2:C2"/>
    <mergeCell ref="E2:K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I22:I23"/>
    <mergeCell ref="L5:L6"/>
    <mergeCell ref="K13:K15"/>
    <mergeCell ref="B18:C18"/>
    <mergeCell ref="B19:C19"/>
    <mergeCell ref="B8:C8"/>
    <mergeCell ref="B10:C10"/>
    <mergeCell ref="C11:C12"/>
    <mergeCell ref="H11:H12"/>
    <mergeCell ref="I11:I12"/>
    <mergeCell ref="K11:K12"/>
    <mergeCell ref="C24:C27"/>
    <mergeCell ref="H24:H27"/>
    <mergeCell ref="I24:I27"/>
    <mergeCell ref="C13:C15"/>
    <mergeCell ref="H13:H15"/>
    <mergeCell ref="I13:I15"/>
    <mergeCell ref="B49:C49"/>
    <mergeCell ref="A3:L3"/>
    <mergeCell ref="B35:C35"/>
    <mergeCell ref="H36:H37"/>
    <mergeCell ref="I36:I37"/>
    <mergeCell ref="B38:C38"/>
    <mergeCell ref="B44:C44"/>
    <mergeCell ref="B46:C46"/>
    <mergeCell ref="K24:K27"/>
    <mergeCell ref="B29:C29"/>
    <mergeCell ref="H30:H31"/>
    <mergeCell ref="I30:I31"/>
    <mergeCell ref="K30:K31"/>
    <mergeCell ref="K32:K34"/>
    <mergeCell ref="B21:C21"/>
    <mergeCell ref="H22:H23"/>
  </mergeCells>
  <pageMargins left="0.2" right="0.2" top="0.3" bottom="0.33" header="0.21" footer="0.2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Kangatang</vt:lpstr>
      <vt:lpstr>PHỤ LỤC</vt:lpstr>
      <vt:lpstr>Bieu trinh TTTU</vt:lpstr>
      <vt:lpstr>'Bieu trinh TTTU'!Print_Titles</vt:lpstr>
      <vt:lpstr>'PHỤ LỤC'!Print_Titles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Admin</cp:lastModifiedBy>
  <cp:lastPrinted>2026-01-23T07:15:20Z</cp:lastPrinted>
  <dcterms:created xsi:type="dcterms:W3CDTF">2011-08-25T06:26:42Z</dcterms:created>
  <dcterms:modified xsi:type="dcterms:W3CDTF">2026-02-24T07:18:23Z</dcterms:modified>
</cp:coreProperties>
</file>